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ackonsultacijassia.sharepoint.com/sites/ACKONSULTCIJASSIA/Koplietojamie dokumenti/Projekti/20026-VARAM-VAD/7_Nodevumi/3_Nodev_18.dec/"/>
    </mc:Choice>
  </mc:AlternateContent>
  <xr:revisionPtr revIDLastSave="278" documentId="8_{B8BF6C3D-7B4D-46C4-B016-4938D91C6CB8}" xr6:coauthVersionLast="45" xr6:coauthVersionMax="45" xr10:uidLastSave="{D5097D7D-9753-4DBE-BFE5-BDA34734EDD9}"/>
  <bookViews>
    <workbookView xWindow="-120" yWindow="-120" windowWidth="29040" windowHeight="15840" xr2:uid="{00000000-000D-0000-FFFF-FFFF00000000}"/>
  </bookViews>
  <sheets>
    <sheet name="Aprēķina matrica_VARAM metodik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" l="1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5" i="3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5" i="3"/>
  <c r="Y6" i="3" l="1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5" i="3"/>
  <c r="P6" i="3"/>
  <c r="P7" i="3"/>
  <c r="P8" i="3"/>
  <c r="P9" i="3"/>
  <c r="P10" i="3"/>
  <c r="P11" i="3"/>
  <c r="P12" i="3"/>
  <c r="AA12" i="3" s="1"/>
  <c r="P13" i="3"/>
  <c r="AA13" i="3" s="1"/>
  <c r="P14" i="3"/>
  <c r="P15" i="3"/>
  <c r="P16" i="3"/>
  <c r="P17" i="3"/>
  <c r="P18" i="3"/>
  <c r="P19" i="3"/>
  <c r="P20" i="3"/>
  <c r="AA20" i="3" s="1"/>
  <c r="P21" i="3"/>
  <c r="AA21" i="3" s="1"/>
  <c r="P22" i="3"/>
  <c r="P23" i="3"/>
  <c r="P24" i="3"/>
  <c r="P25" i="3"/>
  <c r="P26" i="3"/>
  <c r="P27" i="3"/>
  <c r="P28" i="3"/>
  <c r="AA28" i="3" s="1"/>
  <c r="P29" i="3"/>
  <c r="AA29" i="3" s="1"/>
  <c r="P30" i="3"/>
  <c r="P31" i="3"/>
  <c r="P32" i="3"/>
  <c r="P33" i="3"/>
  <c r="P34" i="3"/>
  <c r="P5" i="3"/>
  <c r="M6" i="3"/>
  <c r="AA6" i="3" s="1"/>
  <c r="M7" i="3"/>
  <c r="AA7" i="3" s="1"/>
  <c r="M8" i="3"/>
  <c r="AA8" i="3" s="1"/>
  <c r="M9" i="3"/>
  <c r="AA9" i="3" s="1"/>
  <c r="M10" i="3"/>
  <c r="AA10" i="3" s="1"/>
  <c r="M11" i="3"/>
  <c r="AA11" i="3" s="1"/>
  <c r="M12" i="3"/>
  <c r="M13" i="3"/>
  <c r="M14" i="3"/>
  <c r="AA14" i="3" s="1"/>
  <c r="M15" i="3"/>
  <c r="AA15" i="3" s="1"/>
  <c r="M16" i="3"/>
  <c r="AA16" i="3" s="1"/>
  <c r="M17" i="3"/>
  <c r="AA17" i="3" s="1"/>
  <c r="M18" i="3"/>
  <c r="AA18" i="3" s="1"/>
  <c r="M19" i="3"/>
  <c r="AA19" i="3" s="1"/>
  <c r="M20" i="3"/>
  <c r="M21" i="3"/>
  <c r="M22" i="3"/>
  <c r="AA22" i="3" s="1"/>
  <c r="M23" i="3"/>
  <c r="AA23" i="3" s="1"/>
  <c r="M24" i="3"/>
  <c r="AA24" i="3" s="1"/>
  <c r="M25" i="3"/>
  <c r="AA25" i="3" s="1"/>
  <c r="M26" i="3"/>
  <c r="AA26" i="3" s="1"/>
  <c r="M27" i="3"/>
  <c r="AA27" i="3" s="1"/>
  <c r="M28" i="3"/>
  <c r="M29" i="3"/>
  <c r="M30" i="3"/>
  <c r="AA30" i="3" s="1"/>
  <c r="M31" i="3"/>
  <c r="AA31" i="3" s="1"/>
  <c r="M32" i="3"/>
  <c r="AA32" i="3" s="1"/>
  <c r="M33" i="3"/>
  <c r="AA33" i="3" s="1"/>
  <c r="M34" i="3"/>
  <c r="AA34" i="3" s="1"/>
  <c r="M5" i="3"/>
  <c r="AA5" i="3" s="1"/>
</calcChain>
</file>

<file path=xl/sharedStrings.xml><?xml version="1.0" encoding="utf-8"?>
<sst xmlns="http://schemas.openxmlformats.org/spreadsheetml/2006/main" count="87" uniqueCount="54">
  <si>
    <t>Pasākums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</si>
  <si>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</si>
  <si>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</si>
  <si>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</si>
  <si>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</si>
  <si>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</si>
  <si>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</si>
  <si>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</si>
  <si>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</si>
  <si>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</si>
  <si>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</si>
  <si>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</si>
  <si>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</si>
  <si>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</si>
  <si>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</si>
  <si>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</si>
  <si>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</si>
  <si>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</si>
  <si>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</si>
  <si>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</si>
  <si>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</si>
  <si>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</si>
  <si>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</si>
  <si>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</si>
  <si>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</si>
  <si>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</si>
  <si>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</si>
  <si>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</si>
  <si>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</si>
  <si>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</si>
  <si>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</si>
  <si>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Kopējais punktu skaits (formula)</t>
  </si>
  <si>
    <t>(koeficients)</t>
  </si>
  <si>
    <t xml:space="preserve">K1
Ieguldāmie EUR pret ietaupītajiem EUR </t>
  </si>
  <si>
    <t xml:space="preserve">K2
Ieguldāmie EUR pret ietekmēto iedz. skaitu </t>
  </si>
  <si>
    <t>K3
Ieguldāmie EUR pret ietekmēto uzņēmumu skaitu</t>
  </si>
  <si>
    <t xml:space="preserve">K4
Iedz.skaits 2km rādiusā no zaļās infrastr. </t>
  </si>
  <si>
    <t xml:space="preserve">K6
Laika apstākļu un klimata parādību biežuma summa </t>
  </si>
  <si>
    <t xml:space="preserve">K7
Risku skaits, kurus pasākums ļauj mazināt </t>
  </si>
  <si>
    <t xml:space="preserve">K9
Zilās un / vai zaļās infrastruktūras risinājumi </t>
  </si>
  <si>
    <t>K8
Jaunbūvēts vai pret plūdiem nostiprināts piekrastes  joslas, upju krasta un ezeru krasta garums (km)</t>
  </si>
  <si>
    <t>K5
Uzbūvēta vai modernizēta zaļās infrastr. platība (ha)</t>
  </si>
  <si>
    <t>MAX</t>
  </si>
  <si>
    <t>Bāzes vērtība:</t>
  </si>
  <si>
    <t>MIN/MAX:</t>
  </si>
  <si>
    <t>nav</t>
  </si>
  <si>
    <t>Kopā</t>
  </si>
  <si>
    <t>Izejas dati</t>
  </si>
  <si>
    <t>Iegūtie punkti</t>
  </si>
  <si>
    <t>Izejas dati - nepieciešams iekopēt pašvaldības norādītās vērtības</t>
  </si>
  <si>
    <t>Pasākums - nepieciešams iekopēt pasākuma nosaukumu</t>
  </si>
  <si>
    <t>Koeficients - kritērijam piemērotie svari (aizpildīts automātiski)</t>
  </si>
  <si>
    <t>Iegūtie punkti - formulas un koeficienta rezultātā iegūtie punkti konkrētajā kritērijā (aizpildās automātiski)</t>
  </si>
  <si>
    <t>NB! Ja par kādu kritēriju pašvaldība nav norādījusi informāciju, datu ievades lauku atstāt tukšu  (nerakstīt 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</si>
</sst>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i/>
      <sz val="11"/>
      <color rgb="FF3F3F76"/>
      <name val="Calibri"/>
      <family val="2"/>
      <charset val="186"/>
      <scheme val="minor"/>
    </font>
    <font>
      <b/>
      <i/>
      <sz val="11"/>
      <color rgb="FF3F3F3F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2" borderId="1" applyNumberFormat="0" applyAlignment="0" applyProtection="0"/>
    <xf numFmtId="0" fontId="3" fillId="0" borderId="2" applyNumberFormat="0" applyFill="0" applyAlignment="0" applyProtection="0"/>
    <xf numFmtId="0" fontId="4" fillId="3" borderId="1" applyNumberFormat="0" applyAlignment="0" applyProtection="0"/>
    <xf numFmtId="0" fontId="5" fillId="2" borderId="3" applyNumberFormat="0" applyAlignment="0" applyProtection="0"/>
    <xf numFmtId="0" fontId="6" fillId="0" borderId="4" applyNumberFormat="0" applyFill="0" applyAlignment="0" applyProtection="0"/>
    <xf numFmtId="0" fontId="2" fillId="0" borderId="5" applyNumberFormat="0" applyFill="0" applyAlignment="0" applyProtection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2" fillId="0" borderId="5" xfId="6" applyAlignment="1">
      <alignment horizontal="center"/>
    </xf>
    <xf numFmtId="0" fontId="5" fillId="2" borderId="3" xfId="4"/>
    <xf numFmtId="0" fontId="6" fillId="3" borderId="4" xfId="5" applyFill="1"/>
    <xf numFmtId="0" fontId="3" fillId="0" borderId="2" xfId="2" applyAlignment="1">
      <alignment horizontal="center" wrapText="1"/>
    </xf>
    <xf numFmtId="0" fontId="8" fillId="0" borderId="2" xfId="2" applyFont="1" applyAlignment="1">
      <alignment horizontal="center" wrapText="1"/>
    </xf>
    <xf numFmtId="2" fontId="6" fillId="3" borderId="4" xfId="5" applyNumberFormat="1" applyFill="1"/>
    <xf numFmtId="0" fontId="2" fillId="0" borderId="5" xfId="6" applyAlignment="1">
      <alignment horizontal="center" wrapText="1"/>
    </xf>
    <xf numFmtId="2" fontId="5" fillId="2" borderId="3" xfId="4" applyNumberFormat="1"/>
    <xf numFmtId="2" fontId="1" fillId="2" borderId="1" xfId="1" applyNumberFormat="1"/>
    <xf numFmtId="0" fontId="9" fillId="0" borderId="0" xfId="7"/>
    <xf numFmtId="0" fontId="0" fillId="0" borderId="0" xfId="0" applyFill="1"/>
    <xf numFmtId="0" fontId="4" fillId="0" borderId="0" xfId="3" applyFill="1" applyBorder="1" applyAlignment="1">
      <alignment horizontal="left"/>
    </xf>
    <xf numFmtId="0" fontId="5" fillId="0" borderId="0" xfId="4" applyFill="1" applyBorder="1" applyAlignment="1">
      <alignment horizontal="left"/>
    </xf>
    <xf numFmtId="0" fontId="4" fillId="3" borderId="1" xfId="3"/>
    <xf numFmtId="0" fontId="4" fillId="3" borderId="10" xfId="3" applyBorder="1" applyAlignment="1">
      <alignment horizontal="left"/>
    </xf>
    <xf numFmtId="0" fontId="5" fillId="2" borderId="10" xfId="4" applyBorder="1" applyAlignment="1">
      <alignment horizontal="left"/>
    </xf>
    <xf numFmtId="0" fontId="2" fillId="0" borderId="5" xfId="6" applyAlignment="1">
      <alignment horizontal="center" wrapText="1"/>
    </xf>
    <xf numFmtId="0" fontId="11" fillId="2" borderId="11" xfId="4" applyFont="1" applyBorder="1" applyAlignment="1">
      <alignment horizontal="left"/>
    </xf>
    <xf numFmtId="0" fontId="11" fillId="2" borderId="12" xfId="4" applyFont="1" applyBorder="1" applyAlignment="1">
      <alignment horizontal="left"/>
    </xf>
    <xf numFmtId="0" fontId="11" fillId="2" borderId="13" xfId="4" applyFont="1" applyBorder="1" applyAlignment="1">
      <alignment horizontal="left"/>
    </xf>
    <xf numFmtId="0" fontId="10" fillId="3" borderId="6" xfId="3" applyFont="1" applyBorder="1" applyAlignment="1">
      <alignment horizontal="left"/>
    </xf>
    <xf numFmtId="0" fontId="10" fillId="3" borderId="7" xfId="3" applyFont="1" applyBorder="1" applyAlignment="1">
      <alignment horizontal="left"/>
    </xf>
    <xf numFmtId="0" fontId="10" fillId="3" borderId="8" xfId="3" applyFont="1" applyBorder="1" applyAlignment="1">
      <alignment horizontal="left"/>
    </xf>
    <xf numFmtId="0" fontId="10" fillId="3" borderId="9" xfId="3" applyFont="1" applyBorder="1" applyAlignment="1">
      <alignment horizontal="left"/>
    </xf>
    <xf numFmtId="0" fontId="10" fillId="3" borderId="0" xfId="3" applyFont="1" applyBorder="1" applyAlignment="1">
      <alignment horizontal="left"/>
    </xf>
    <xf numFmtId="0" fontId="11" fillId="2" borderId="9" xfId="4" applyFont="1" applyBorder="1" applyAlignment="1">
      <alignment horizontal="left"/>
    </xf>
    <xf numFmtId="0" fontId="11" fillId="2" borderId="0" xfId="4" applyFont="1" applyBorder="1" applyAlignment="1">
      <alignment horizontal="left"/>
    </xf>
    <xf numFmtId="2" fontId="0" fillId="0" borderId="0" xfId="0" applyNumberFormat="1"/>
    <xf numFmtId="0" fontId="2" fillId="0" borderId="0" xfId="0" applyFont="1"/>
  </cellXfs>
  <cellStyles count="8">
    <cellStyle name="Aprēķināšana" xfId="1" builtinId="22"/>
    <cellStyle name="Ievade" xfId="3" builtinId="20"/>
    <cellStyle name="Izvade" xfId="4" builtinId="21"/>
    <cellStyle name="Kopsumma" xfId="6" builtinId="25"/>
    <cellStyle name="Parasts" xfId="0" builtinId="0"/>
    <cellStyle name="Paskaidrojošs teksts" xfId="7" builtinId="53"/>
    <cellStyle name="Saistīta šūna" xfId="5" builtinId="24"/>
    <cellStyle name="Virsraksts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909C3-99A6-46E6-844D-C16A8C703092}">
  <dimension ref="A1:AB41"/>
  <sheetViews>
    <sheetView tabSelected="1" topLeftCell="A16" zoomScale="90" zoomScaleNormal="90" workbookViewId="0">
      <selection activeCell="M40" sqref="M40"/>
    </sheetView>
  </sheetViews>
  <sheetFormatPr defaultRowHeight="15" x14ac:dyDescent="0.25"/>
  <cols>
    <col min="1" max="1" width="41.7109375" customWidth="1"/>
    <col min="2" max="2" width="9.5703125" customWidth="1"/>
    <col min="3" max="3" width="13" bestFit="1" customWidth="1"/>
    <col min="4" max="4" width="13" customWidth="1"/>
    <col min="5" max="5" width="9" customWidth="1"/>
    <col min="6" max="6" width="13" bestFit="1" customWidth="1"/>
    <col min="7" max="7" width="13" customWidth="1"/>
    <col min="8" max="8" width="8.85546875" customWidth="1"/>
    <col min="9" max="9" width="13" bestFit="1" customWidth="1"/>
    <col min="10" max="10" width="13" customWidth="1"/>
    <col min="11" max="11" width="9" customWidth="1"/>
    <col min="12" max="12" width="13" bestFit="1" customWidth="1"/>
    <col min="13" max="13" width="13" customWidth="1"/>
    <col min="14" max="14" width="9.140625" customWidth="1"/>
    <col min="15" max="15" width="13" bestFit="1" customWidth="1"/>
    <col min="16" max="16" width="13" customWidth="1"/>
    <col min="17" max="17" width="9.28515625" customWidth="1"/>
    <col min="18" max="18" width="13" bestFit="1" customWidth="1"/>
    <col min="19" max="19" width="13" customWidth="1"/>
    <col min="20" max="20" width="9.140625" customWidth="1"/>
    <col min="21" max="21" width="13" bestFit="1" customWidth="1"/>
    <col min="22" max="22" width="13" customWidth="1"/>
    <col min="23" max="23" width="9.140625" customWidth="1"/>
    <col min="24" max="24" width="13" bestFit="1" customWidth="1"/>
    <col min="25" max="25" width="13" customWidth="1"/>
    <col min="26" max="26" width="20.42578125" customWidth="1"/>
    <col min="27" max="27" width="21.85546875" customWidth="1"/>
  </cols>
  <sheetData>
    <row r="1" spans="1:28" s="11" customFormat="1" x14ac:dyDescent="0.25">
      <c r="C1" s="11" t="s">
        <v>44</v>
      </c>
      <c r="D1" s="11" t="s">
        <v>45</v>
      </c>
      <c r="G1" s="11" t="s">
        <v>42</v>
      </c>
      <c r="J1" s="11" t="s">
        <v>42</v>
      </c>
      <c r="M1" s="11" t="s">
        <v>42</v>
      </c>
      <c r="P1" s="11" t="s">
        <v>42</v>
      </c>
      <c r="S1" s="11" t="s">
        <v>42</v>
      </c>
      <c r="V1" s="11" t="s">
        <v>42</v>
      </c>
      <c r="Y1" s="11" t="s">
        <v>42</v>
      </c>
    </row>
    <row r="2" spans="1:28" s="11" customFormat="1" x14ac:dyDescent="0.25">
      <c r="C2" s="11" t="s">
        <v>43</v>
      </c>
      <c r="D2" s="11">
        <v>1</v>
      </c>
      <c r="G2" s="11">
        <v>1</v>
      </c>
      <c r="J2" s="11">
        <v>1</v>
      </c>
      <c r="M2" s="11" t="s">
        <v>45</v>
      </c>
      <c r="P2" s="11" t="s">
        <v>45</v>
      </c>
      <c r="S2" s="11" t="s">
        <v>45</v>
      </c>
      <c r="V2" s="11" t="s">
        <v>45</v>
      </c>
      <c r="Y2" s="11" t="s">
        <v>45</v>
      </c>
    </row>
    <row r="3" spans="1:28" s="1" customFormat="1" ht="72" customHeight="1" thickBot="1" x14ac:dyDescent="0.3">
      <c r="A3" s="2"/>
      <c r="B3" s="18" t="s">
        <v>33</v>
      </c>
      <c r="C3" s="18"/>
      <c r="D3" s="18"/>
      <c r="E3" s="18" t="s">
        <v>34</v>
      </c>
      <c r="F3" s="18"/>
      <c r="G3" s="18"/>
      <c r="H3" s="18" t="s">
        <v>35</v>
      </c>
      <c r="I3" s="18"/>
      <c r="J3" s="18"/>
      <c r="K3" s="18" t="s">
        <v>36</v>
      </c>
      <c r="L3" s="18"/>
      <c r="M3" s="18"/>
      <c r="N3" s="18" t="s">
        <v>41</v>
      </c>
      <c r="O3" s="18"/>
      <c r="P3" s="18"/>
      <c r="Q3" s="18" t="s">
        <v>37</v>
      </c>
      <c r="R3" s="18"/>
      <c r="S3" s="18"/>
      <c r="T3" s="18" t="s">
        <v>38</v>
      </c>
      <c r="U3" s="18"/>
      <c r="V3" s="18"/>
      <c r="W3" s="18" t="s">
        <v>40</v>
      </c>
      <c r="X3" s="18"/>
      <c r="Y3" s="18"/>
      <c r="Z3" s="8" t="s">
        <v>39</v>
      </c>
      <c r="AA3" s="2" t="s">
        <v>46</v>
      </c>
    </row>
    <row r="4" spans="1:28" s="5" customFormat="1" ht="31.5" thickTop="1" thickBot="1" x14ac:dyDescent="0.3">
      <c r="A4" s="5" t="s">
        <v>0</v>
      </c>
      <c r="B4" s="6" t="s">
        <v>47</v>
      </c>
      <c r="C4" s="6" t="s">
        <v>32</v>
      </c>
      <c r="D4" s="6" t="s">
        <v>48</v>
      </c>
      <c r="E4" s="6" t="s">
        <v>47</v>
      </c>
      <c r="F4" s="6" t="s">
        <v>32</v>
      </c>
      <c r="G4" s="6" t="s">
        <v>48</v>
      </c>
      <c r="H4" s="6" t="s">
        <v>47</v>
      </c>
      <c r="I4" s="6" t="s">
        <v>32</v>
      </c>
      <c r="J4" s="6" t="s">
        <v>48</v>
      </c>
      <c r="K4" s="6" t="s">
        <v>47</v>
      </c>
      <c r="L4" s="6" t="s">
        <v>32</v>
      </c>
      <c r="M4" s="6" t="s">
        <v>48</v>
      </c>
      <c r="N4" s="6" t="s">
        <v>47</v>
      </c>
      <c r="O4" s="6" t="s">
        <v>32</v>
      </c>
      <c r="P4" s="6" t="s">
        <v>48</v>
      </c>
      <c r="Q4" s="6" t="s">
        <v>47</v>
      </c>
      <c r="R4" s="6" t="s">
        <v>32</v>
      </c>
      <c r="S4" s="6" t="s">
        <v>48</v>
      </c>
      <c r="T4" s="6" t="s">
        <v>47</v>
      </c>
      <c r="U4" s="6" t="s">
        <v>32</v>
      </c>
      <c r="V4" s="6" t="s">
        <v>48</v>
      </c>
      <c r="W4" s="6" t="s">
        <v>47</v>
      </c>
      <c r="X4" s="6" t="s">
        <v>32</v>
      </c>
      <c r="Y4" s="6" t="s">
        <v>48</v>
      </c>
      <c r="Z4" s="6" t="s">
        <v>32</v>
      </c>
      <c r="AA4" s="5" t="s">
        <v>31</v>
      </c>
    </row>
    <row r="5" spans="1:28" ht="15.75" thickBot="1" x14ac:dyDescent="0.3">
      <c r="A5" s="15" t="s">
        <v>1</v>
      </c>
      <c r="B5" s="7">
        <v>0.2</v>
      </c>
      <c r="C5" s="3">
        <v>1.5</v>
      </c>
      <c r="D5" s="9">
        <f>IF(($D$2-(B5*C5))&lt;0,0,($D$2-(B5*C5)))</f>
        <v>0.7</v>
      </c>
      <c r="E5" s="4">
        <v>18</v>
      </c>
      <c r="F5" s="3">
        <v>1.1000000000000001</v>
      </c>
      <c r="G5" s="9">
        <f>IF(($G$2-((E5*F5)/MAX($E$5:$E$34)))&lt;0,0,($G$2-((E5*F5)/MAX($E$5:$E$34))))</f>
        <v>0.99012961116650045</v>
      </c>
      <c r="H5" s="4">
        <v>4000</v>
      </c>
      <c r="I5" s="3">
        <v>1.1000000000000001</v>
      </c>
      <c r="J5" s="9">
        <f>IF(($J$2-((H5*I5)/MAX($H$5:$H$34)))&lt;0,0,($J$2-((H5*I5)/MAX($H$5:$H$34))))</f>
        <v>0.44999999999999996</v>
      </c>
      <c r="K5" s="4">
        <v>2000</v>
      </c>
      <c r="L5" s="3">
        <v>1</v>
      </c>
      <c r="M5" s="9">
        <f>((K5*L5)/MAX($K$5:$K$34))</f>
        <v>0.2</v>
      </c>
      <c r="N5" s="4">
        <v>0.5</v>
      </c>
      <c r="O5" s="3">
        <v>1</v>
      </c>
      <c r="P5" s="9">
        <f>((N5*O5)/MAX($N$5:$N$34))</f>
        <v>0.5</v>
      </c>
      <c r="Q5" s="4">
        <v>3</v>
      </c>
      <c r="R5" s="3">
        <v>1.5</v>
      </c>
      <c r="S5" s="9">
        <f>((Q5*R5)/MAX($Q$5:$Q$34))</f>
        <v>0.75</v>
      </c>
      <c r="T5" s="4">
        <v>2</v>
      </c>
      <c r="U5" s="3">
        <v>1</v>
      </c>
      <c r="V5" s="9">
        <f>((T5*U5)/MAX($T$5:$T$34))</f>
        <v>0.4</v>
      </c>
      <c r="W5" s="4">
        <v>1</v>
      </c>
      <c r="X5" s="3">
        <v>1</v>
      </c>
      <c r="Y5" s="9">
        <f>((W5*X5)/MAX($W$5:$W$34))</f>
        <v>1</v>
      </c>
      <c r="Z5" s="4">
        <v>1.3</v>
      </c>
      <c r="AA5" s="10">
        <f>((B5*C5)+G5+J5+M5+P5+S5+V5+Y5)/8*Z5</f>
        <v>0.74589606181455625</v>
      </c>
      <c r="AB5" s="29"/>
    </row>
    <row r="6" spans="1:28" ht="16.5" thickTop="1" thickBot="1" x14ac:dyDescent="0.3">
      <c r="A6" s="15" t="s">
        <v>2</v>
      </c>
      <c r="B6" s="7">
        <v>0.8</v>
      </c>
      <c r="C6" s="3">
        <v>1.5</v>
      </c>
      <c r="D6" s="9">
        <f t="shared" ref="D6:D34" si="0">IF(($D$2-(B6*C6))&lt;0,0,($D$2-(B6*C6)))</f>
        <v>0</v>
      </c>
      <c r="E6" s="4">
        <v>2006</v>
      </c>
      <c r="F6" s="3">
        <v>1.1000000000000001</v>
      </c>
      <c r="G6" s="9">
        <f t="shared" ref="G6:G34" si="1">IF(($G$2-((E6*F6)/MAX($E$5:$E$34)))&lt;0,0,($G$2-((E6*F6)/MAX($E$5:$E$34))))</f>
        <v>0</v>
      </c>
      <c r="H6" s="4">
        <v>405</v>
      </c>
      <c r="I6" s="3">
        <v>1.1000000000000001</v>
      </c>
      <c r="J6" s="9">
        <f t="shared" ref="J6:J34" si="2">IF(($J$2-((H6*I6)/MAX($H$5:$H$34)))&lt;0,0,($J$2-((H6*I6)/MAX($H$5:$H$34))))</f>
        <v>0.9443125</v>
      </c>
      <c r="K6" s="4">
        <v>20</v>
      </c>
      <c r="L6" s="3">
        <v>1</v>
      </c>
      <c r="M6" s="9">
        <f t="shared" ref="M6:M34" si="3">((K6*L6)/MAX($K$5:$K$34))</f>
        <v>2E-3</v>
      </c>
      <c r="N6" s="4">
        <v>0.7</v>
      </c>
      <c r="O6" s="3">
        <v>1</v>
      </c>
      <c r="P6" s="9">
        <f t="shared" ref="P6:P34" si="4">((N6*O6)/MAX($N$5:$N$34))</f>
        <v>0.7</v>
      </c>
      <c r="Q6" s="4">
        <v>3</v>
      </c>
      <c r="R6" s="3">
        <v>1.5</v>
      </c>
      <c r="S6" s="9">
        <f t="shared" ref="S6:S34" si="5">((Q6*R6)/MAX($Q$5:$Q$34))</f>
        <v>0.75</v>
      </c>
      <c r="T6" s="4">
        <v>3</v>
      </c>
      <c r="U6" s="3">
        <v>1</v>
      </c>
      <c r="V6" s="9">
        <f t="shared" ref="V6:V34" si="6">((T6*U6)/MAX($T$5:$T$34))</f>
        <v>0.6</v>
      </c>
      <c r="W6" s="4">
        <v>0.5</v>
      </c>
      <c r="X6" s="3">
        <v>1</v>
      </c>
      <c r="Y6" s="9">
        <f t="shared" ref="Y6:Y34" si="7">((W6*X6)/MAX($W$5:$W$34))</f>
        <v>0.5</v>
      </c>
      <c r="Z6" s="4">
        <v>1.3</v>
      </c>
      <c r="AA6" s="10">
        <f t="shared" ref="AA6:AA34" si="8">((B6*C6)+G6+J6+M6+P6+S6+V6+Y6)/8*Z6</f>
        <v>0.76315078124999991</v>
      </c>
      <c r="AB6" s="29"/>
    </row>
    <row r="7" spans="1:28" ht="16.5" thickTop="1" thickBot="1" x14ac:dyDescent="0.3">
      <c r="A7" s="15" t="s">
        <v>3</v>
      </c>
      <c r="B7" s="7">
        <v>0.3</v>
      </c>
      <c r="C7" s="3">
        <v>1.5</v>
      </c>
      <c r="D7" s="9">
        <f t="shared" si="0"/>
        <v>0.55000000000000004</v>
      </c>
      <c r="E7" s="4">
        <v>304</v>
      </c>
      <c r="F7" s="3">
        <v>1.1000000000000001</v>
      </c>
      <c r="G7" s="9">
        <f t="shared" si="1"/>
        <v>0.83330009970089725</v>
      </c>
      <c r="H7" s="4">
        <v>600</v>
      </c>
      <c r="I7" s="3">
        <v>1.1000000000000001</v>
      </c>
      <c r="J7" s="9">
        <f t="shared" si="2"/>
        <v>0.91749999999999998</v>
      </c>
      <c r="K7" s="4">
        <v>600</v>
      </c>
      <c r="L7" s="3">
        <v>1</v>
      </c>
      <c r="M7" s="9">
        <f t="shared" si="3"/>
        <v>0.06</v>
      </c>
      <c r="N7" s="4">
        <v>1</v>
      </c>
      <c r="O7" s="3">
        <v>1</v>
      </c>
      <c r="P7" s="9">
        <f t="shared" si="4"/>
        <v>1</v>
      </c>
      <c r="Q7" s="4">
        <v>5</v>
      </c>
      <c r="R7" s="3">
        <v>1.5</v>
      </c>
      <c r="S7" s="9">
        <f t="shared" si="5"/>
        <v>1.25</v>
      </c>
      <c r="T7" s="4">
        <v>3</v>
      </c>
      <c r="U7" s="3">
        <v>1</v>
      </c>
      <c r="V7" s="9">
        <f t="shared" si="6"/>
        <v>0.6</v>
      </c>
      <c r="W7" s="4">
        <v>0.3</v>
      </c>
      <c r="X7" s="3">
        <v>1</v>
      </c>
      <c r="Y7" s="9">
        <f t="shared" si="7"/>
        <v>0.3</v>
      </c>
      <c r="Z7" s="4">
        <v>1.1499999999999999</v>
      </c>
      <c r="AA7" s="10">
        <f t="shared" si="8"/>
        <v>0.77780251433200398</v>
      </c>
      <c r="AB7" s="29"/>
    </row>
    <row r="8" spans="1:28" ht="16.5" thickTop="1" thickBot="1" x14ac:dyDescent="0.3">
      <c r="A8" s="15" t="s">
        <v>4</v>
      </c>
      <c r="B8" s="7">
        <v>0.53333333333333299</v>
      </c>
      <c r="C8" s="3">
        <v>1.5</v>
      </c>
      <c r="D8" s="9">
        <f t="shared" si="0"/>
        <v>0.20000000000000051</v>
      </c>
      <c r="E8" s="4">
        <v>505</v>
      </c>
      <c r="F8" s="3">
        <v>1.1000000000000001</v>
      </c>
      <c r="G8" s="9">
        <f t="shared" si="1"/>
        <v>0.72308075772681957</v>
      </c>
      <c r="H8" s="4">
        <v>200</v>
      </c>
      <c r="I8" s="3">
        <v>1.1000000000000001</v>
      </c>
      <c r="J8" s="9">
        <f t="shared" si="2"/>
        <v>0.97250000000000003</v>
      </c>
      <c r="K8" s="4">
        <v>10000</v>
      </c>
      <c r="L8" s="3">
        <v>1</v>
      </c>
      <c r="M8" s="9">
        <f t="shared" si="3"/>
        <v>1</v>
      </c>
      <c r="N8" s="4">
        <v>0.13</v>
      </c>
      <c r="O8" s="3">
        <v>1</v>
      </c>
      <c r="P8" s="9">
        <f t="shared" si="4"/>
        <v>0.13</v>
      </c>
      <c r="Q8" s="4">
        <v>2</v>
      </c>
      <c r="R8" s="3">
        <v>1.5</v>
      </c>
      <c r="S8" s="9">
        <f t="shared" si="5"/>
        <v>0.5</v>
      </c>
      <c r="T8" s="4">
        <v>3</v>
      </c>
      <c r="U8" s="3">
        <v>1</v>
      </c>
      <c r="V8" s="9">
        <f t="shared" si="6"/>
        <v>0.6</v>
      </c>
      <c r="W8" s="4">
        <v>0.8</v>
      </c>
      <c r="X8" s="3">
        <v>1</v>
      </c>
      <c r="Y8" s="9">
        <f t="shared" si="7"/>
        <v>0.8</v>
      </c>
      <c r="Z8" s="4">
        <v>1.1499999999999999</v>
      </c>
      <c r="AA8" s="10">
        <f t="shared" si="8"/>
        <v>0.79430223392323018</v>
      </c>
      <c r="AB8" s="29"/>
    </row>
    <row r="9" spans="1:28" ht="16.5" thickTop="1" thickBot="1" x14ac:dyDescent="0.3">
      <c r="A9" s="15" t="s">
        <v>5</v>
      </c>
      <c r="B9" s="7">
        <v>0.58333333333333304</v>
      </c>
      <c r="C9" s="3">
        <v>1.5</v>
      </c>
      <c r="D9" s="9">
        <f t="shared" si="0"/>
        <v>0.12500000000000044</v>
      </c>
      <c r="E9" s="4">
        <v>20</v>
      </c>
      <c r="F9" s="3">
        <v>1.1000000000000001</v>
      </c>
      <c r="G9" s="9">
        <f t="shared" si="1"/>
        <v>0.98903290129611166</v>
      </c>
      <c r="H9" s="4">
        <v>2500</v>
      </c>
      <c r="I9" s="3">
        <v>1.1000000000000001</v>
      </c>
      <c r="J9" s="9">
        <f t="shared" si="2"/>
        <v>0.65625</v>
      </c>
      <c r="K9" s="4">
        <v>300</v>
      </c>
      <c r="L9" s="3">
        <v>1</v>
      </c>
      <c r="M9" s="9">
        <f t="shared" si="3"/>
        <v>0.03</v>
      </c>
      <c r="N9" s="4">
        <v>0.01</v>
      </c>
      <c r="O9" s="3">
        <v>1</v>
      </c>
      <c r="P9" s="9">
        <f t="shared" si="4"/>
        <v>0.01</v>
      </c>
      <c r="Q9" s="4">
        <v>6</v>
      </c>
      <c r="R9" s="3">
        <v>1.5</v>
      </c>
      <c r="S9" s="9">
        <f t="shared" si="5"/>
        <v>1.5</v>
      </c>
      <c r="T9" s="4">
        <v>5</v>
      </c>
      <c r="U9" s="3">
        <v>1</v>
      </c>
      <c r="V9" s="9">
        <f t="shared" si="6"/>
        <v>1</v>
      </c>
      <c r="W9" s="4">
        <v>0.11</v>
      </c>
      <c r="X9" s="3">
        <v>1</v>
      </c>
      <c r="Y9" s="9">
        <f t="shared" si="7"/>
        <v>0.11</v>
      </c>
      <c r="Z9" s="4">
        <v>1.1499999999999999</v>
      </c>
      <c r="AA9" s="10">
        <f t="shared" si="8"/>
        <v>0.74322816706131589</v>
      </c>
      <c r="AB9" s="29"/>
    </row>
    <row r="10" spans="1:28" ht="16.5" thickTop="1" thickBot="1" x14ac:dyDescent="0.3">
      <c r="A10" s="15" t="s">
        <v>6</v>
      </c>
      <c r="B10" s="7">
        <v>0.63333333333333297</v>
      </c>
      <c r="C10" s="3">
        <v>1.5</v>
      </c>
      <c r="D10" s="9">
        <f t="shared" si="0"/>
        <v>5.0000000000000488E-2</v>
      </c>
      <c r="E10" s="4">
        <v>1000</v>
      </c>
      <c r="F10" s="3">
        <v>1.1000000000000001</v>
      </c>
      <c r="G10" s="9">
        <f t="shared" si="1"/>
        <v>0.4516450648055832</v>
      </c>
      <c r="H10" s="4">
        <v>8000</v>
      </c>
      <c r="I10" s="3">
        <v>1.1000000000000001</v>
      </c>
      <c r="J10" s="9">
        <f t="shared" si="2"/>
        <v>0</v>
      </c>
      <c r="K10" s="4">
        <v>500</v>
      </c>
      <c r="L10" s="3">
        <v>1</v>
      </c>
      <c r="M10" s="9">
        <f t="shared" si="3"/>
        <v>0.05</v>
      </c>
      <c r="N10" s="4">
        <v>0.5</v>
      </c>
      <c r="O10" s="3">
        <v>1</v>
      </c>
      <c r="P10" s="9">
        <f t="shared" si="4"/>
        <v>0.5</v>
      </c>
      <c r="Q10" s="4">
        <v>4</v>
      </c>
      <c r="R10" s="3">
        <v>1.5</v>
      </c>
      <c r="S10" s="9">
        <f t="shared" si="5"/>
        <v>1</v>
      </c>
      <c r="T10" s="4">
        <v>1</v>
      </c>
      <c r="U10" s="3">
        <v>1</v>
      </c>
      <c r="V10" s="9">
        <f t="shared" si="6"/>
        <v>0.2</v>
      </c>
      <c r="W10" s="4">
        <v>1</v>
      </c>
      <c r="X10" s="3">
        <v>1</v>
      </c>
      <c r="Y10" s="9">
        <f t="shared" si="7"/>
        <v>1</v>
      </c>
      <c r="Z10" s="4">
        <v>1.3</v>
      </c>
      <c r="AA10" s="10">
        <f t="shared" si="8"/>
        <v>0.67464232303090732</v>
      </c>
      <c r="AB10" s="29"/>
    </row>
    <row r="11" spans="1:28" ht="16.5" thickTop="1" thickBot="1" x14ac:dyDescent="0.3">
      <c r="A11" s="15" t="s">
        <v>7</v>
      </c>
      <c r="B11" s="7">
        <v>0.68333333333333302</v>
      </c>
      <c r="C11" s="3">
        <v>1.5</v>
      </c>
      <c r="D11" s="9">
        <f t="shared" si="0"/>
        <v>0</v>
      </c>
      <c r="E11" s="4">
        <v>18</v>
      </c>
      <c r="F11" s="3">
        <v>1.1000000000000001</v>
      </c>
      <c r="G11" s="9">
        <f t="shared" si="1"/>
        <v>0.99012961116650045</v>
      </c>
      <c r="H11" s="4">
        <v>4000</v>
      </c>
      <c r="I11" s="3">
        <v>1.1000000000000001</v>
      </c>
      <c r="J11" s="9">
        <f t="shared" si="2"/>
        <v>0.44999999999999996</v>
      </c>
      <c r="K11" s="4">
        <v>600</v>
      </c>
      <c r="L11" s="3">
        <v>1</v>
      </c>
      <c r="M11" s="9">
        <f t="shared" si="3"/>
        <v>0.06</v>
      </c>
      <c r="N11" s="4">
        <v>0.7</v>
      </c>
      <c r="O11" s="3">
        <v>1</v>
      </c>
      <c r="P11" s="9">
        <f t="shared" si="4"/>
        <v>0.7</v>
      </c>
      <c r="Q11" s="4">
        <v>5</v>
      </c>
      <c r="R11" s="3">
        <v>1.5</v>
      </c>
      <c r="S11" s="9">
        <f t="shared" si="5"/>
        <v>1.25</v>
      </c>
      <c r="T11" s="4">
        <v>1</v>
      </c>
      <c r="U11" s="3">
        <v>1</v>
      </c>
      <c r="V11" s="9">
        <f t="shared" si="6"/>
        <v>0.2</v>
      </c>
      <c r="W11" s="4">
        <v>0.5</v>
      </c>
      <c r="X11" s="3">
        <v>1</v>
      </c>
      <c r="Y11" s="9">
        <f t="shared" si="7"/>
        <v>0.5</v>
      </c>
      <c r="Z11" s="4">
        <v>1</v>
      </c>
      <c r="AA11" s="10">
        <f t="shared" si="8"/>
        <v>0.64689120139581247</v>
      </c>
      <c r="AB11" s="29"/>
    </row>
    <row r="12" spans="1:28" ht="16.5" thickTop="1" thickBot="1" x14ac:dyDescent="0.3">
      <c r="A12" s="15" t="s">
        <v>8</v>
      </c>
      <c r="B12" s="7">
        <v>0.73333333333333295</v>
      </c>
      <c r="C12" s="3">
        <v>1.5</v>
      </c>
      <c r="D12" s="9">
        <f t="shared" si="0"/>
        <v>0</v>
      </c>
      <c r="E12" s="4">
        <v>2006</v>
      </c>
      <c r="F12" s="3">
        <v>1.1000000000000001</v>
      </c>
      <c r="G12" s="9">
        <f t="shared" si="1"/>
        <v>0</v>
      </c>
      <c r="H12" s="4">
        <v>405</v>
      </c>
      <c r="I12" s="3">
        <v>1.1000000000000001</v>
      </c>
      <c r="J12" s="9">
        <f t="shared" si="2"/>
        <v>0.9443125</v>
      </c>
      <c r="K12" s="4">
        <v>2000</v>
      </c>
      <c r="L12" s="3">
        <v>1</v>
      </c>
      <c r="M12" s="9">
        <f t="shared" si="3"/>
        <v>0.2</v>
      </c>
      <c r="N12" s="4">
        <v>1</v>
      </c>
      <c r="O12" s="3">
        <v>1</v>
      </c>
      <c r="P12" s="9">
        <f t="shared" si="4"/>
        <v>1</v>
      </c>
      <c r="Q12" s="4">
        <v>5</v>
      </c>
      <c r="R12" s="3">
        <v>1.5</v>
      </c>
      <c r="S12" s="9">
        <f t="shared" si="5"/>
        <v>1.25</v>
      </c>
      <c r="T12" s="4">
        <v>1</v>
      </c>
      <c r="U12" s="3">
        <v>1</v>
      </c>
      <c r="V12" s="9">
        <f t="shared" si="6"/>
        <v>0.2</v>
      </c>
      <c r="W12" s="4">
        <v>0.3</v>
      </c>
      <c r="X12" s="3">
        <v>1</v>
      </c>
      <c r="Y12" s="9">
        <f t="shared" si="7"/>
        <v>0.3</v>
      </c>
      <c r="Z12" s="4">
        <v>1</v>
      </c>
      <c r="AA12" s="10">
        <f t="shared" si="8"/>
        <v>0.62428906249999994</v>
      </c>
      <c r="AB12" s="29"/>
    </row>
    <row r="13" spans="1:28" ht="16.5" thickTop="1" thickBot="1" x14ac:dyDescent="0.3">
      <c r="A13" s="15" t="s">
        <v>9</v>
      </c>
      <c r="B13" s="7">
        <v>0.78333333333333299</v>
      </c>
      <c r="C13" s="3">
        <v>1.5</v>
      </c>
      <c r="D13" s="9">
        <f t="shared" si="0"/>
        <v>0</v>
      </c>
      <c r="E13" s="4">
        <v>304</v>
      </c>
      <c r="F13" s="3">
        <v>1.1000000000000001</v>
      </c>
      <c r="G13" s="9">
        <f t="shared" si="1"/>
        <v>0.83330009970089725</v>
      </c>
      <c r="H13" s="4">
        <v>600</v>
      </c>
      <c r="I13" s="3">
        <v>1.1000000000000001</v>
      </c>
      <c r="J13" s="9">
        <f t="shared" si="2"/>
        <v>0.91749999999999998</v>
      </c>
      <c r="K13" s="4">
        <v>20</v>
      </c>
      <c r="L13" s="3">
        <v>1</v>
      </c>
      <c r="M13" s="9">
        <f t="shared" si="3"/>
        <v>2E-3</v>
      </c>
      <c r="N13" s="4">
        <v>0.13</v>
      </c>
      <c r="O13" s="3">
        <v>1</v>
      </c>
      <c r="P13" s="9">
        <f t="shared" si="4"/>
        <v>0.13</v>
      </c>
      <c r="Q13" s="4">
        <v>5</v>
      </c>
      <c r="R13" s="3">
        <v>1.5</v>
      </c>
      <c r="S13" s="9">
        <f t="shared" si="5"/>
        <v>1.25</v>
      </c>
      <c r="T13" s="4">
        <v>2</v>
      </c>
      <c r="U13" s="3">
        <v>1</v>
      </c>
      <c r="V13" s="9">
        <f t="shared" si="6"/>
        <v>0.4</v>
      </c>
      <c r="W13" s="4">
        <v>0.8</v>
      </c>
      <c r="X13" s="3">
        <v>1</v>
      </c>
      <c r="Y13" s="9">
        <f t="shared" si="7"/>
        <v>0.8</v>
      </c>
      <c r="Z13" s="4">
        <v>1</v>
      </c>
      <c r="AA13" s="10">
        <f t="shared" si="8"/>
        <v>0.68847501246261211</v>
      </c>
      <c r="AB13" s="29"/>
    </row>
    <row r="14" spans="1:28" ht="16.5" thickTop="1" thickBot="1" x14ac:dyDescent="0.3">
      <c r="A14" s="15" t="s">
        <v>10</v>
      </c>
      <c r="B14" s="7">
        <v>0.83333333333333404</v>
      </c>
      <c r="C14" s="3">
        <v>1.5</v>
      </c>
      <c r="D14" s="9">
        <f t="shared" si="0"/>
        <v>0</v>
      </c>
      <c r="E14" s="4">
        <v>505</v>
      </c>
      <c r="F14" s="3">
        <v>1.1000000000000001</v>
      </c>
      <c r="G14" s="9">
        <f t="shared" si="1"/>
        <v>0.72308075772681957</v>
      </c>
      <c r="H14" s="4">
        <v>200</v>
      </c>
      <c r="I14" s="3">
        <v>1.1000000000000001</v>
      </c>
      <c r="J14" s="9">
        <f t="shared" si="2"/>
        <v>0.97250000000000003</v>
      </c>
      <c r="K14" s="4">
        <v>600</v>
      </c>
      <c r="L14" s="3">
        <v>1</v>
      </c>
      <c r="M14" s="9">
        <f t="shared" si="3"/>
        <v>0.06</v>
      </c>
      <c r="N14" s="4">
        <v>0.01</v>
      </c>
      <c r="O14" s="3">
        <v>1</v>
      </c>
      <c r="P14" s="9">
        <f t="shared" si="4"/>
        <v>0.01</v>
      </c>
      <c r="Q14" s="4">
        <v>2</v>
      </c>
      <c r="R14" s="3">
        <v>1.5</v>
      </c>
      <c r="S14" s="9">
        <f t="shared" si="5"/>
        <v>0.5</v>
      </c>
      <c r="T14" s="4">
        <v>3</v>
      </c>
      <c r="U14" s="3">
        <v>1</v>
      </c>
      <c r="V14" s="9">
        <f t="shared" si="6"/>
        <v>0.6</v>
      </c>
      <c r="W14" s="4">
        <v>0.11</v>
      </c>
      <c r="X14" s="3">
        <v>1</v>
      </c>
      <c r="Y14" s="9">
        <f t="shared" si="7"/>
        <v>0.11</v>
      </c>
      <c r="Z14" s="4">
        <v>1.3</v>
      </c>
      <c r="AA14" s="10">
        <f t="shared" si="8"/>
        <v>0.68665687313060841</v>
      </c>
      <c r="AB14" s="29"/>
    </row>
    <row r="15" spans="1:28" ht="16.5" thickTop="1" thickBot="1" x14ac:dyDescent="0.3">
      <c r="A15" s="15" t="s">
        <v>11</v>
      </c>
      <c r="B15" s="7">
        <v>0.88333333333333397</v>
      </c>
      <c r="C15" s="3">
        <v>1.5</v>
      </c>
      <c r="D15" s="9">
        <f t="shared" si="0"/>
        <v>0</v>
      </c>
      <c r="E15" s="4">
        <v>20</v>
      </c>
      <c r="F15" s="3">
        <v>1.1000000000000001</v>
      </c>
      <c r="G15" s="9">
        <f t="shared" si="1"/>
        <v>0.98903290129611166</v>
      </c>
      <c r="H15" s="4">
        <v>2500</v>
      </c>
      <c r="I15" s="3">
        <v>1.1000000000000001</v>
      </c>
      <c r="J15" s="9">
        <f t="shared" si="2"/>
        <v>0.65625</v>
      </c>
      <c r="K15" s="4">
        <v>10000</v>
      </c>
      <c r="L15" s="3">
        <v>1</v>
      </c>
      <c r="M15" s="9">
        <f t="shared" si="3"/>
        <v>1</v>
      </c>
      <c r="N15" s="4">
        <v>0.5</v>
      </c>
      <c r="O15" s="3">
        <v>1</v>
      </c>
      <c r="P15" s="9">
        <f t="shared" si="4"/>
        <v>0.5</v>
      </c>
      <c r="Q15" s="4">
        <v>3</v>
      </c>
      <c r="R15" s="3">
        <v>1.5</v>
      </c>
      <c r="S15" s="9">
        <f t="shared" si="5"/>
        <v>0.75</v>
      </c>
      <c r="T15" s="4">
        <v>3</v>
      </c>
      <c r="U15" s="3">
        <v>1</v>
      </c>
      <c r="V15" s="9">
        <f t="shared" si="6"/>
        <v>0.6</v>
      </c>
      <c r="W15" s="4">
        <v>1</v>
      </c>
      <c r="X15" s="3">
        <v>1</v>
      </c>
      <c r="Y15" s="9">
        <f t="shared" si="7"/>
        <v>1</v>
      </c>
      <c r="Z15" s="4">
        <v>1.1499999999999999</v>
      </c>
      <c r="AA15" s="10">
        <f t="shared" si="8"/>
        <v>0.980415667061316</v>
      </c>
      <c r="AB15" s="29"/>
    </row>
    <row r="16" spans="1:28" ht="16.5" thickTop="1" thickBot="1" x14ac:dyDescent="0.3">
      <c r="A16" s="15" t="s">
        <v>12</v>
      </c>
      <c r="B16" s="7">
        <v>0.93333333333333401</v>
      </c>
      <c r="C16" s="3">
        <v>1.5</v>
      </c>
      <c r="D16" s="9">
        <f t="shared" si="0"/>
        <v>0</v>
      </c>
      <c r="E16" s="4">
        <v>1000</v>
      </c>
      <c r="F16" s="3">
        <v>1.1000000000000001</v>
      </c>
      <c r="G16" s="9">
        <f t="shared" si="1"/>
        <v>0.4516450648055832</v>
      </c>
      <c r="H16" s="4">
        <v>8000</v>
      </c>
      <c r="I16" s="3">
        <v>1.1000000000000001</v>
      </c>
      <c r="J16" s="9">
        <f t="shared" si="2"/>
        <v>0</v>
      </c>
      <c r="K16" s="4">
        <v>300</v>
      </c>
      <c r="L16" s="3">
        <v>1</v>
      </c>
      <c r="M16" s="9">
        <f t="shared" si="3"/>
        <v>0.03</v>
      </c>
      <c r="N16" s="4">
        <v>0.7</v>
      </c>
      <c r="O16" s="3">
        <v>1</v>
      </c>
      <c r="P16" s="9">
        <f t="shared" si="4"/>
        <v>0.7</v>
      </c>
      <c r="Q16" s="4">
        <v>3</v>
      </c>
      <c r="R16" s="3">
        <v>1.5</v>
      </c>
      <c r="S16" s="9">
        <f t="shared" si="5"/>
        <v>0.75</v>
      </c>
      <c r="T16" s="4">
        <v>3</v>
      </c>
      <c r="U16" s="3">
        <v>1</v>
      </c>
      <c r="V16" s="9">
        <f t="shared" si="6"/>
        <v>0.6</v>
      </c>
      <c r="W16" s="4">
        <v>0.5</v>
      </c>
      <c r="X16" s="3">
        <v>1</v>
      </c>
      <c r="Y16" s="9">
        <f t="shared" si="7"/>
        <v>0.5</v>
      </c>
      <c r="Z16" s="4">
        <v>1.3</v>
      </c>
      <c r="AA16" s="10">
        <f t="shared" si="8"/>
        <v>0.72014232303090753</v>
      </c>
      <c r="AB16" s="29"/>
    </row>
    <row r="17" spans="1:28" ht="16.5" thickTop="1" thickBot="1" x14ac:dyDescent="0.3">
      <c r="A17" s="15" t="s">
        <v>13</v>
      </c>
      <c r="B17" s="7">
        <v>0.2</v>
      </c>
      <c r="C17" s="3">
        <v>1.5</v>
      </c>
      <c r="D17" s="9">
        <f t="shared" si="0"/>
        <v>0.7</v>
      </c>
      <c r="E17" s="4">
        <v>18</v>
      </c>
      <c r="F17" s="3">
        <v>1.1000000000000001</v>
      </c>
      <c r="G17" s="9">
        <f t="shared" si="1"/>
        <v>0.99012961116650045</v>
      </c>
      <c r="H17" s="4">
        <v>4000</v>
      </c>
      <c r="I17" s="3">
        <v>1.1000000000000001</v>
      </c>
      <c r="J17" s="9">
        <f t="shared" si="2"/>
        <v>0.44999999999999996</v>
      </c>
      <c r="K17" s="4">
        <v>500</v>
      </c>
      <c r="L17" s="3">
        <v>1</v>
      </c>
      <c r="M17" s="9">
        <f t="shared" si="3"/>
        <v>0.05</v>
      </c>
      <c r="N17" s="4">
        <v>1</v>
      </c>
      <c r="O17" s="3">
        <v>1</v>
      </c>
      <c r="P17" s="9">
        <f t="shared" si="4"/>
        <v>1</v>
      </c>
      <c r="Q17" s="4">
        <v>5</v>
      </c>
      <c r="R17" s="3">
        <v>1.5</v>
      </c>
      <c r="S17" s="9">
        <f t="shared" si="5"/>
        <v>1.25</v>
      </c>
      <c r="T17" s="4">
        <v>5</v>
      </c>
      <c r="U17" s="3">
        <v>1</v>
      </c>
      <c r="V17" s="9">
        <f t="shared" si="6"/>
        <v>1</v>
      </c>
      <c r="W17" s="4">
        <v>0.3</v>
      </c>
      <c r="X17" s="3">
        <v>1</v>
      </c>
      <c r="Y17" s="9">
        <f t="shared" si="7"/>
        <v>0.3</v>
      </c>
      <c r="Z17" s="4">
        <v>1.3</v>
      </c>
      <c r="AA17" s="10">
        <f t="shared" si="8"/>
        <v>0.86777106181455643</v>
      </c>
      <c r="AB17" s="29"/>
    </row>
    <row r="18" spans="1:28" ht="16.5" thickTop="1" thickBot="1" x14ac:dyDescent="0.3">
      <c r="A18" s="15" t="s">
        <v>14</v>
      </c>
      <c r="B18" s="7">
        <v>0.2</v>
      </c>
      <c r="C18" s="3">
        <v>1.5</v>
      </c>
      <c r="D18" s="9">
        <f t="shared" si="0"/>
        <v>0.7</v>
      </c>
      <c r="E18" s="4">
        <v>2006</v>
      </c>
      <c r="F18" s="3">
        <v>1.1000000000000001</v>
      </c>
      <c r="G18" s="9">
        <f t="shared" si="1"/>
        <v>0</v>
      </c>
      <c r="H18" s="4">
        <v>405</v>
      </c>
      <c r="I18" s="3">
        <v>1.1000000000000001</v>
      </c>
      <c r="J18" s="9">
        <f t="shared" si="2"/>
        <v>0.9443125</v>
      </c>
      <c r="K18" s="4">
        <v>600</v>
      </c>
      <c r="L18" s="3">
        <v>1</v>
      </c>
      <c r="M18" s="9">
        <f t="shared" si="3"/>
        <v>0.06</v>
      </c>
      <c r="N18" s="4">
        <v>0.13</v>
      </c>
      <c r="O18" s="3">
        <v>1</v>
      </c>
      <c r="P18" s="9">
        <f t="shared" si="4"/>
        <v>0.13</v>
      </c>
      <c r="Q18" s="4">
        <v>2</v>
      </c>
      <c r="R18" s="3">
        <v>1.5</v>
      </c>
      <c r="S18" s="9">
        <f t="shared" si="5"/>
        <v>0.5</v>
      </c>
      <c r="T18" s="4">
        <v>1</v>
      </c>
      <c r="U18" s="3">
        <v>1</v>
      </c>
      <c r="V18" s="9">
        <f t="shared" si="6"/>
        <v>0.2</v>
      </c>
      <c r="W18" s="4">
        <v>0.8</v>
      </c>
      <c r="X18" s="3">
        <v>1</v>
      </c>
      <c r="Y18" s="9">
        <f t="shared" si="7"/>
        <v>0.8</v>
      </c>
      <c r="Z18" s="4">
        <v>1.1499999999999999</v>
      </c>
      <c r="AA18" s="10">
        <f t="shared" si="8"/>
        <v>0.42180742187499998</v>
      </c>
      <c r="AB18" s="29"/>
    </row>
    <row r="19" spans="1:28" ht="16.5" thickTop="1" thickBot="1" x14ac:dyDescent="0.3">
      <c r="A19" s="15" t="s">
        <v>15</v>
      </c>
      <c r="B19" s="7">
        <v>0.2</v>
      </c>
      <c r="C19" s="3">
        <v>1.5</v>
      </c>
      <c r="D19" s="9">
        <f t="shared" si="0"/>
        <v>0.7</v>
      </c>
      <c r="E19" s="4">
        <v>304</v>
      </c>
      <c r="F19" s="3">
        <v>1.1000000000000001</v>
      </c>
      <c r="G19" s="9">
        <f t="shared" si="1"/>
        <v>0.83330009970089725</v>
      </c>
      <c r="H19" s="4">
        <v>600</v>
      </c>
      <c r="I19" s="3">
        <v>1.1000000000000001</v>
      </c>
      <c r="J19" s="9">
        <f t="shared" si="2"/>
        <v>0.91749999999999998</v>
      </c>
      <c r="K19" s="4">
        <v>2000</v>
      </c>
      <c r="L19" s="3">
        <v>1</v>
      </c>
      <c r="M19" s="9">
        <f t="shared" si="3"/>
        <v>0.2</v>
      </c>
      <c r="N19" s="4">
        <v>0.01</v>
      </c>
      <c r="O19" s="3">
        <v>1</v>
      </c>
      <c r="P19" s="9">
        <f t="shared" si="4"/>
        <v>0.01</v>
      </c>
      <c r="Q19" s="4">
        <v>6</v>
      </c>
      <c r="R19" s="3">
        <v>1.5</v>
      </c>
      <c r="S19" s="9">
        <f t="shared" si="5"/>
        <v>1.5</v>
      </c>
      <c r="T19" s="4">
        <v>1</v>
      </c>
      <c r="U19" s="3">
        <v>1</v>
      </c>
      <c r="V19" s="9">
        <f t="shared" si="6"/>
        <v>0.2</v>
      </c>
      <c r="W19" s="4">
        <v>0.11</v>
      </c>
      <c r="X19" s="3">
        <v>1</v>
      </c>
      <c r="Y19" s="9">
        <f t="shared" si="7"/>
        <v>0.11</v>
      </c>
      <c r="Z19" s="4">
        <v>1.1499999999999999</v>
      </c>
      <c r="AA19" s="10">
        <f t="shared" si="8"/>
        <v>0.58517751433200393</v>
      </c>
      <c r="AB19" s="29"/>
    </row>
    <row r="20" spans="1:28" ht="16.5" thickTop="1" thickBot="1" x14ac:dyDescent="0.3">
      <c r="A20" s="15" t="s">
        <v>16</v>
      </c>
      <c r="B20" s="7">
        <v>0.2</v>
      </c>
      <c r="C20" s="3">
        <v>1.5</v>
      </c>
      <c r="D20" s="9">
        <f t="shared" si="0"/>
        <v>0.7</v>
      </c>
      <c r="E20" s="4">
        <v>505</v>
      </c>
      <c r="F20" s="3">
        <v>1.1000000000000001</v>
      </c>
      <c r="G20" s="9">
        <f t="shared" si="1"/>
        <v>0.72308075772681957</v>
      </c>
      <c r="H20" s="4">
        <v>200</v>
      </c>
      <c r="I20" s="3">
        <v>1.1000000000000001</v>
      </c>
      <c r="J20" s="9">
        <f t="shared" si="2"/>
        <v>0.97250000000000003</v>
      </c>
      <c r="K20" s="4">
        <v>20</v>
      </c>
      <c r="L20" s="3">
        <v>1</v>
      </c>
      <c r="M20" s="9">
        <f t="shared" si="3"/>
        <v>2E-3</v>
      </c>
      <c r="N20" s="4">
        <v>0.5</v>
      </c>
      <c r="O20" s="3">
        <v>1</v>
      </c>
      <c r="P20" s="9">
        <f t="shared" si="4"/>
        <v>0.5</v>
      </c>
      <c r="Q20" s="4">
        <v>4</v>
      </c>
      <c r="R20" s="3">
        <v>1.5</v>
      </c>
      <c r="S20" s="9">
        <f t="shared" si="5"/>
        <v>1</v>
      </c>
      <c r="T20" s="4">
        <v>1</v>
      </c>
      <c r="U20" s="3">
        <v>1</v>
      </c>
      <c r="V20" s="9">
        <f t="shared" si="6"/>
        <v>0.2</v>
      </c>
      <c r="W20" s="4">
        <v>1</v>
      </c>
      <c r="X20" s="3">
        <v>1</v>
      </c>
      <c r="Y20" s="9">
        <f t="shared" si="7"/>
        <v>1</v>
      </c>
      <c r="Z20" s="4">
        <v>1.1499999999999999</v>
      </c>
      <c r="AA20" s="10">
        <f t="shared" si="8"/>
        <v>0.67527723392323036</v>
      </c>
      <c r="AB20" s="29"/>
    </row>
    <row r="21" spans="1:28" ht="16.5" thickTop="1" thickBot="1" x14ac:dyDescent="0.3">
      <c r="A21" s="15" t="s">
        <v>17</v>
      </c>
      <c r="B21" s="7">
        <v>0.2</v>
      </c>
      <c r="C21" s="3">
        <v>1.5</v>
      </c>
      <c r="D21" s="9">
        <f t="shared" si="0"/>
        <v>0.7</v>
      </c>
      <c r="E21" s="4">
        <v>20</v>
      </c>
      <c r="F21" s="3">
        <v>1.1000000000000001</v>
      </c>
      <c r="G21" s="9">
        <f t="shared" si="1"/>
        <v>0.98903290129611166</v>
      </c>
      <c r="H21" s="4">
        <v>2500</v>
      </c>
      <c r="I21" s="3">
        <v>1.1000000000000001</v>
      </c>
      <c r="J21" s="9">
        <f t="shared" si="2"/>
        <v>0.65625</v>
      </c>
      <c r="K21" s="4">
        <v>600</v>
      </c>
      <c r="L21" s="3">
        <v>1</v>
      </c>
      <c r="M21" s="9">
        <f t="shared" si="3"/>
        <v>0.06</v>
      </c>
      <c r="N21" s="4">
        <v>0.7</v>
      </c>
      <c r="O21" s="3">
        <v>1</v>
      </c>
      <c r="P21" s="9">
        <f t="shared" si="4"/>
        <v>0.7</v>
      </c>
      <c r="Q21" s="4">
        <v>5</v>
      </c>
      <c r="R21" s="3">
        <v>1.5</v>
      </c>
      <c r="S21" s="9">
        <f t="shared" si="5"/>
        <v>1.25</v>
      </c>
      <c r="T21" s="4">
        <v>2</v>
      </c>
      <c r="U21" s="3">
        <v>1</v>
      </c>
      <c r="V21" s="9">
        <f t="shared" si="6"/>
        <v>0.4</v>
      </c>
      <c r="W21" s="4">
        <v>0.5</v>
      </c>
      <c r="X21" s="3">
        <v>1</v>
      </c>
      <c r="Y21" s="9">
        <f t="shared" si="7"/>
        <v>0.5</v>
      </c>
      <c r="Z21" s="4">
        <v>1.3</v>
      </c>
      <c r="AA21" s="10">
        <f t="shared" si="8"/>
        <v>0.78898347146061831</v>
      </c>
      <c r="AB21" s="29"/>
    </row>
    <row r="22" spans="1:28" ht="16.5" thickTop="1" thickBot="1" x14ac:dyDescent="0.3">
      <c r="A22" s="15" t="s">
        <v>18</v>
      </c>
      <c r="B22" s="7">
        <v>0.2</v>
      </c>
      <c r="C22" s="3">
        <v>1.5</v>
      </c>
      <c r="D22" s="9">
        <f t="shared" si="0"/>
        <v>0.7</v>
      </c>
      <c r="E22" s="4">
        <v>1000</v>
      </c>
      <c r="F22" s="3">
        <v>1.1000000000000001</v>
      </c>
      <c r="G22" s="9">
        <f t="shared" si="1"/>
        <v>0.4516450648055832</v>
      </c>
      <c r="H22" s="4">
        <v>8000</v>
      </c>
      <c r="I22" s="3">
        <v>1.1000000000000001</v>
      </c>
      <c r="J22" s="9">
        <f t="shared" si="2"/>
        <v>0</v>
      </c>
      <c r="K22" s="4">
        <v>10000</v>
      </c>
      <c r="L22" s="3">
        <v>1</v>
      </c>
      <c r="M22" s="9">
        <f t="shared" si="3"/>
        <v>1</v>
      </c>
      <c r="N22" s="4">
        <v>1</v>
      </c>
      <c r="O22" s="3">
        <v>1</v>
      </c>
      <c r="P22" s="9">
        <f t="shared" si="4"/>
        <v>1</v>
      </c>
      <c r="Q22" s="4">
        <v>5</v>
      </c>
      <c r="R22" s="3">
        <v>1.5</v>
      </c>
      <c r="S22" s="9">
        <f t="shared" si="5"/>
        <v>1.25</v>
      </c>
      <c r="T22" s="4">
        <v>3</v>
      </c>
      <c r="U22" s="3">
        <v>1</v>
      </c>
      <c r="V22" s="9">
        <f t="shared" si="6"/>
        <v>0.6</v>
      </c>
      <c r="W22" s="4">
        <v>0.3</v>
      </c>
      <c r="X22" s="3">
        <v>1</v>
      </c>
      <c r="Y22" s="9">
        <f t="shared" si="7"/>
        <v>0.3</v>
      </c>
      <c r="Z22" s="4">
        <v>1</v>
      </c>
      <c r="AA22" s="10">
        <f t="shared" si="8"/>
        <v>0.61270563310069781</v>
      </c>
      <c r="AB22" s="29"/>
    </row>
    <row r="23" spans="1:28" ht="16.5" thickTop="1" thickBot="1" x14ac:dyDescent="0.3">
      <c r="A23" s="15" t="s">
        <v>19</v>
      </c>
      <c r="B23" s="7">
        <v>0.2</v>
      </c>
      <c r="C23" s="3">
        <v>1.5</v>
      </c>
      <c r="D23" s="9">
        <f t="shared" si="0"/>
        <v>0.7</v>
      </c>
      <c r="E23" s="4">
        <v>18</v>
      </c>
      <c r="F23" s="3">
        <v>1.1000000000000001</v>
      </c>
      <c r="G23" s="9">
        <f t="shared" si="1"/>
        <v>0.99012961116650045</v>
      </c>
      <c r="H23" s="4">
        <v>4000</v>
      </c>
      <c r="I23" s="3">
        <v>1.1000000000000001</v>
      </c>
      <c r="J23" s="9">
        <f t="shared" si="2"/>
        <v>0.44999999999999996</v>
      </c>
      <c r="K23" s="4">
        <v>300</v>
      </c>
      <c r="L23" s="3">
        <v>1</v>
      </c>
      <c r="M23" s="9">
        <f t="shared" si="3"/>
        <v>0.03</v>
      </c>
      <c r="N23" s="4">
        <v>0.13</v>
      </c>
      <c r="O23" s="3">
        <v>1</v>
      </c>
      <c r="P23" s="9">
        <f t="shared" si="4"/>
        <v>0.13</v>
      </c>
      <c r="Q23" s="4">
        <v>5</v>
      </c>
      <c r="R23" s="3">
        <v>1.5</v>
      </c>
      <c r="S23" s="9">
        <f t="shared" si="5"/>
        <v>1.25</v>
      </c>
      <c r="T23" s="4">
        <v>3</v>
      </c>
      <c r="U23" s="3">
        <v>1</v>
      </c>
      <c r="V23" s="9">
        <f t="shared" si="6"/>
        <v>0.6</v>
      </c>
      <c r="W23" s="4">
        <v>0.8</v>
      </c>
      <c r="X23" s="3">
        <v>1</v>
      </c>
      <c r="Y23" s="9">
        <f t="shared" si="7"/>
        <v>0.8</v>
      </c>
      <c r="Z23" s="4">
        <v>1</v>
      </c>
      <c r="AA23" s="10">
        <f t="shared" si="8"/>
        <v>0.56876620139581258</v>
      </c>
      <c r="AB23" s="29"/>
    </row>
    <row r="24" spans="1:28" ht="16.5" thickTop="1" thickBot="1" x14ac:dyDescent="0.3">
      <c r="A24" s="15" t="s">
        <v>20</v>
      </c>
      <c r="B24" s="7">
        <v>0.2</v>
      </c>
      <c r="C24" s="3">
        <v>1.5</v>
      </c>
      <c r="D24" s="9">
        <f t="shared" si="0"/>
        <v>0.7</v>
      </c>
      <c r="E24" s="4">
        <v>2006</v>
      </c>
      <c r="F24" s="3">
        <v>1.1000000000000001</v>
      </c>
      <c r="G24" s="9">
        <f t="shared" si="1"/>
        <v>0</v>
      </c>
      <c r="H24" s="4">
        <v>405</v>
      </c>
      <c r="I24" s="3">
        <v>1.1000000000000001</v>
      </c>
      <c r="J24" s="9">
        <f t="shared" si="2"/>
        <v>0.9443125</v>
      </c>
      <c r="K24" s="4">
        <v>500</v>
      </c>
      <c r="L24" s="3">
        <v>1</v>
      </c>
      <c r="M24" s="9">
        <f t="shared" si="3"/>
        <v>0.05</v>
      </c>
      <c r="N24" s="4">
        <v>0.01</v>
      </c>
      <c r="O24" s="3">
        <v>1</v>
      </c>
      <c r="P24" s="9">
        <f t="shared" si="4"/>
        <v>0.01</v>
      </c>
      <c r="Q24" s="4">
        <v>2</v>
      </c>
      <c r="R24" s="3">
        <v>1.5</v>
      </c>
      <c r="S24" s="9">
        <f t="shared" si="5"/>
        <v>0.5</v>
      </c>
      <c r="T24" s="4">
        <v>3</v>
      </c>
      <c r="U24" s="3">
        <v>1</v>
      </c>
      <c r="V24" s="9">
        <f t="shared" si="6"/>
        <v>0.6</v>
      </c>
      <c r="W24" s="4">
        <v>0.11</v>
      </c>
      <c r="X24" s="3">
        <v>1</v>
      </c>
      <c r="Y24" s="9">
        <f t="shared" si="7"/>
        <v>0.11</v>
      </c>
      <c r="Z24" s="4">
        <v>1</v>
      </c>
      <c r="AA24" s="10">
        <f t="shared" si="8"/>
        <v>0.31428906249999999</v>
      </c>
      <c r="AB24" s="29"/>
    </row>
    <row r="25" spans="1:28" ht="16.5" thickTop="1" thickBot="1" x14ac:dyDescent="0.3">
      <c r="A25" s="15" t="s">
        <v>21</v>
      </c>
      <c r="B25" s="7">
        <v>0.2</v>
      </c>
      <c r="C25" s="3">
        <v>1.5</v>
      </c>
      <c r="D25" s="9">
        <f t="shared" si="0"/>
        <v>0.7</v>
      </c>
      <c r="E25" s="4">
        <v>304</v>
      </c>
      <c r="F25" s="3">
        <v>1.1000000000000001</v>
      </c>
      <c r="G25" s="9">
        <f t="shared" si="1"/>
        <v>0.83330009970089725</v>
      </c>
      <c r="H25" s="4">
        <v>600</v>
      </c>
      <c r="I25" s="3">
        <v>1.1000000000000001</v>
      </c>
      <c r="J25" s="9">
        <f t="shared" si="2"/>
        <v>0.91749999999999998</v>
      </c>
      <c r="K25" s="4">
        <v>600</v>
      </c>
      <c r="L25" s="3">
        <v>1</v>
      </c>
      <c r="M25" s="9">
        <f t="shared" si="3"/>
        <v>0.06</v>
      </c>
      <c r="N25" s="4">
        <v>0.5</v>
      </c>
      <c r="O25" s="3">
        <v>1</v>
      </c>
      <c r="P25" s="9">
        <f t="shared" si="4"/>
        <v>0.5</v>
      </c>
      <c r="Q25" s="4">
        <v>3</v>
      </c>
      <c r="R25" s="3">
        <v>1.5</v>
      </c>
      <c r="S25" s="9">
        <f t="shared" si="5"/>
        <v>0.75</v>
      </c>
      <c r="T25" s="4">
        <v>5</v>
      </c>
      <c r="U25" s="3">
        <v>1</v>
      </c>
      <c r="V25" s="9">
        <f t="shared" si="6"/>
        <v>1</v>
      </c>
      <c r="W25" s="4">
        <v>1</v>
      </c>
      <c r="X25" s="3">
        <v>1</v>
      </c>
      <c r="Y25" s="9">
        <f t="shared" si="7"/>
        <v>1</v>
      </c>
      <c r="Z25" s="4">
        <v>1.3</v>
      </c>
      <c r="AA25" s="10">
        <f t="shared" si="8"/>
        <v>0.87113001620139585</v>
      </c>
      <c r="AB25" s="29"/>
    </row>
    <row r="26" spans="1:28" ht="16.5" thickTop="1" thickBot="1" x14ac:dyDescent="0.3">
      <c r="A26" s="15" t="s">
        <v>22</v>
      </c>
      <c r="B26" s="7">
        <v>0.2</v>
      </c>
      <c r="C26" s="3">
        <v>1.5</v>
      </c>
      <c r="D26" s="9">
        <f t="shared" si="0"/>
        <v>0.7</v>
      </c>
      <c r="E26" s="4">
        <v>505</v>
      </c>
      <c r="F26" s="3">
        <v>1.1000000000000001</v>
      </c>
      <c r="G26" s="9">
        <f t="shared" si="1"/>
        <v>0.72308075772681957</v>
      </c>
      <c r="H26" s="4">
        <v>200</v>
      </c>
      <c r="I26" s="3">
        <v>1.1000000000000001</v>
      </c>
      <c r="J26" s="9">
        <f t="shared" si="2"/>
        <v>0.97250000000000003</v>
      </c>
      <c r="K26" s="4">
        <v>2000</v>
      </c>
      <c r="L26" s="3">
        <v>1</v>
      </c>
      <c r="M26" s="9">
        <f t="shared" si="3"/>
        <v>0.2</v>
      </c>
      <c r="N26" s="4">
        <v>0.7</v>
      </c>
      <c r="O26" s="3">
        <v>1</v>
      </c>
      <c r="P26" s="9">
        <f t="shared" si="4"/>
        <v>0.7</v>
      </c>
      <c r="Q26" s="4">
        <v>3</v>
      </c>
      <c r="R26" s="3">
        <v>1.5</v>
      </c>
      <c r="S26" s="9">
        <f t="shared" si="5"/>
        <v>0.75</v>
      </c>
      <c r="T26" s="4">
        <v>1</v>
      </c>
      <c r="U26" s="3">
        <v>1</v>
      </c>
      <c r="V26" s="9">
        <f t="shared" si="6"/>
        <v>0.2</v>
      </c>
      <c r="W26" s="4">
        <v>0.5</v>
      </c>
      <c r="X26" s="3">
        <v>1</v>
      </c>
      <c r="Y26" s="9">
        <f t="shared" si="7"/>
        <v>0.5</v>
      </c>
      <c r="Z26" s="4">
        <v>1.1499999999999999</v>
      </c>
      <c r="AA26" s="10">
        <f t="shared" si="8"/>
        <v>0.62467723392323027</v>
      </c>
      <c r="AB26" s="29"/>
    </row>
    <row r="27" spans="1:28" ht="16.5" thickTop="1" thickBot="1" x14ac:dyDescent="0.3">
      <c r="A27" s="15" t="s">
        <v>23</v>
      </c>
      <c r="B27" s="7">
        <v>0.2</v>
      </c>
      <c r="C27" s="3">
        <v>1.5</v>
      </c>
      <c r="D27" s="9">
        <f t="shared" si="0"/>
        <v>0.7</v>
      </c>
      <c r="E27" s="4">
        <v>20</v>
      </c>
      <c r="F27" s="3">
        <v>1.1000000000000001</v>
      </c>
      <c r="G27" s="9">
        <f t="shared" si="1"/>
        <v>0.98903290129611166</v>
      </c>
      <c r="H27" s="4">
        <v>2500</v>
      </c>
      <c r="I27" s="3">
        <v>1.1000000000000001</v>
      </c>
      <c r="J27" s="9">
        <f t="shared" si="2"/>
        <v>0.65625</v>
      </c>
      <c r="K27" s="4">
        <v>20</v>
      </c>
      <c r="L27" s="3">
        <v>1</v>
      </c>
      <c r="M27" s="9">
        <f t="shared" si="3"/>
        <v>2E-3</v>
      </c>
      <c r="N27" s="4">
        <v>1</v>
      </c>
      <c r="O27" s="3">
        <v>1</v>
      </c>
      <c r="P27" s="9">
        <f t="shared" si="4"/>
        <v>1</v>
      </c>
      <c r="Q27" s="4">
        <v>5</v>
      </c>
      <c r="R27" s="3">
        <v>1.5</v>
      </c>
      <c r="S27" s="9">
        <f t="shared" si="5"/>
        <v>1.25</v>
      </c>
      <c r="T27" s="4">
        <v>1</v>
      </c>
      <c r="U27" s="3">
        <v>1</v>
      </c>
      <c r="V27" s="9">
        <f t="shared" si="6"/>
        <v>0.2</v>
      </c>
      <c r="W27" s="4">
        <v>0.3</v>
      </c>
      <c r="X27" s="3">
        <v>1</v>
      </c>
      <c r="Y27" s="9">
        <f t="shared" si="7"/>
        <v>0.3</v>
      </c>
      <c r="Z27" s="4">
        <v>1.1499999999999999</v>
      </c>
      <c r="AA27" s="10">
        <f t="shared" si="8"/>
        <v>0.67523441706131604</v>
      </c>
      <c r="AB27" s="29"/>
    </row>
    <row r="28" spans="1:28" ht="16.5" thickTop="1" thickBot="1" x14ac:dyDescent="0.3">
      <c r="A28" s="15" t="s">
        <v>24</v>
      </c>
      <c r="B28" s="7">
        <v>0.2</v>
      </c>
      <c r="C28" s="3">
        <v>1.5</v>
      </c>
      <c r="D28" s="9">
        <f t="shared" si="0"/>
        <v>0.7</v>
      </c>
      <c r="E28" s="4">
        <v>1000</v>
      </c>
      <c r="F28" s="3">
        <v>1.1000000000000001</v>
      </c>
      <c r="G28" s="9">
        <f t="shared" si="1"/>
        <v>0.4516450648055832</v>
      </c>
      <c r="H28" s="4">
        <v>8000</v>
      </c>
      <c r="I28" s="3">
        <v>1.1000000000000001</v>
      </c>
      <c r="J28" s="9">
        <f t="shared" si="2"/>
        <v>0</v>
      </c>
      <c r="K28" s="4">
        <v>600</v>
      </c>
      <c r="L28" s="3">
        <v>1</v>
      </c>
      <c r="M28" s="9">
        <f t="shared" si="3"/>
        <v>0.06</v>
      </c>
      <c r="N28" s="4">
        <v>0.13</v>
      </c>
      <c r="O28" s="3">
        <v>1</v>
      </c>
      <c r="P28" s="9">
        <f t="shared" si="4"/>
        <v>0.13</v>
      </c>
      <c r="Q28" s="4">
        <v>2</v>
      </c>
      <c r="R28" s="3">
        <v>1.5</v>
      </c>
      <c r="S28" s="9">
        <f t="shared" si="5"/>
        <v>0.5</v>
      </c>
      <c r="T28" s="4">
        <v>1</v>
      </c>
      <c r="U28" s="3">
        <v>1</v>
      </c>
      <c r="V28" s="9">
        <f t="shared" si="6"/>
        <v>0.2</v>
      </c>
      <c r="W28" s="4">
        <v>0.8</v>
      </c>
      <c r="X28" s="3">
        <v>1</v>
      </c>
      <c r="Y28" s="9">
        <f t="shared" si="7"/>
        <v>0.8</v>
      </c>
      <c r="Z28" s="4">
        <v>1.1499999999999999</v>
      </c>
      <c r="AA28" s="10">
        <f t="shared" si="8"/>
        <v>0.35098647806580258</v>
      </c>
      <c r="AB28" s="29"/>
    </row>
    <row r="29" spans="1:28" ht="16.5" thickTop="1" thickBot="1" x14ac:dyDescent="0.3">
      <c r="A29" s="15" t="s">
        <v>25</v>
      </c>
      <c r="B29" s="7">
        <v>0.8</v>
      </c>
      <c r="C29" s="3">
        <v>1.5</v>
      </c>
      <c r="D29" s="9">
        <f t="shared" si="0"/>
        <v>0</v>
      </c>
      <c r="E29" s="4">
        <v>18</v>
      </c>
      <c r="F29" s="3">
        <v>1.1000000000000001</v>
      </c>
      <c r="G29" s="9">
        <f t="shared" si="1"/>
        <v>0.99012961116650045</v>
      </c>
      <c r="H29" s="4">
        <v>4000</v>
      </c>
      <c r="I29" s="3">
        <v>1.1000000000000001</v>
      </c>
      <c r="J29" s="9">
        <f t="shared" si="2"/>
        <v>0.44999999999999996</v>
      </c>
      <c r="K29" s="4">
        <v>10000</v>
      </c>
      <c r="L29" s="3">
        <v>1</v>
      </c>
      <c r="M29" s="9">
        <f t="shared" si="3"/>
        <v>1</v>
      </c>
      <c r="N29" s="4">
        <v>0.01</v>
      </c>
      <c r="O29" s="3">
        <v>1</v>
      </c>
      <c r="P29" s="9">
        <f t="shared" si="4"/>
        <v>0.01</v>
      </c>
      <c r="Q29" s="4">
        <v>6</v>
      </c>
      <c r="R29" s="3">
        <v>1.5</v>
      </c>
      <c r="S29" s="9">
        <f t="shared" si="5"/>
        <v>1.5</v>
      </c>
      <c r="T29" s="4">
        <v>3</v>
      </c>
      <c r="U29" s="3">
        <v>1</v>
      </c>
      <c r="V29" s="9">
        <f t="shared" si="6"/>
        <v>0.6</v>
      </c>
      <c r="W29" s="4">
        <v>0.11</v>
      </c>
      <c r="X29" s="3">
        <v>1</v>
      </c>
      <c r="Y29" s="9">
        <f t="shared" si="7"/>
        <v>0.11</v>
      </c>
      <c r="Z29" s="4">
        <v>1.3</v>
      </c>
      <c r="AA29" s="10">
        <f t="shared" si="8"/>
        <v>0.95227106181455634</v>
      </c>
      <c r="AB29" s="29"/>
    </row>
    <row r="30" spans="1:28" ht="16.5" thickTop="1" thickBot="1" x14ac:dyDescent="0.3">
      <c r="A30" s="15" t="s">
        <v>26</v>
      </c>
      <c r="B30" s="7">
        <v>0.3</v>
      </c>
      <c r="C30" s="3">
        <v>1.5</v>
      </c>
      <c r="D30" s="9">
        <f t="shared" si="0"/>
        <v>0.55000000000000004</v>
      </c>
      <c r="E30" s="4">
        <v>2006</v>
      </c>
      <c r="F30" s="3">
        <v>1.1000000000000001</v>
      </c>
      <c r="G30" s="9">
        <f t="shared" si="1"/>
        <v>0</v>
      </c>
      <c r="H30" s="4">
        <v>405</v>
      </c>
      <c r="I30" s="3">
        <v>1.1000000000000001</v>
      </c>
      <c r="J30" s="9">
        <f t="shared" si="2"/>
        <v>0.9443125</v>
      </c>
      <c r="K30" s="4">
        <v>300</v>
      </c>
      <c r="L30" s="3">
        <v>1</v>
      </c>
      <c r="M30" s="9">
        <f t="shared" si="3"/>
        <v>0.03</v>
      </c>
      <c r="N30" s="4">
        <v>0.5</v>
      </c>
      <c r="O30" s="3">
        <v>1</v>
      </c>
      <c r="P30" s="9">
        <f t="shared" si="4"/>
        <v>0.5</v>
      </c>
      <c r="Q30" s="4">
        <v>4</v>
      </c>
      <c r="R30" s="3">
        <v>1.5</v>
      </c>
      <c r="S30" s="9">
        <f t="shared" si="5"/>
        <v>1</v>
      </c>
      <c r="T30" s="4">
        <v>5</v>
      </c>
      <c r="U30" s="3">
        <v>1</v>
      </c>
      <c r="V30" s="9">
        <f t="shared" si="6"/>
        <v>1</v>
      </c>
      <c r="W30" s="4">
        <v>1</v>
      </c>
      <c r="X30" s="3">
        <v>1</v>
      </c>
      <c r="Y30" s="9">
        <f t="shared" si="7"/>
        <v>1</v>
      </c>
      <c r="Z30" s="4">
        <v>1</v>
      </c>
      <c r="AA30" s="10">
        <f t="shared" si="8"/>
        <v>0.61553906250000001</v>
      </c>
      <c r="AB30" s="29"/>
    </row>
    <row r="31" spans="1:28" ht="16.5" thickTop="1" thickBot="1" x14ac:dyDescent="0.3">
      <c r="A31" s="15" t="s">
        <v>27</v>
      </c>
      <c r="B31" s="7">
        <v>0.3</v>
      </c>
      <c r="C31" s="3">
        <v>1.5</v>
      </c>
      <c r="D31" s="9">
        <f t="shared" si="0"/>
        <v>0.55000000000000004</v>
      </c>
      <c r="E31" s="4">
        <v>304</v>
      </c>
      <c r="F31" s="3">
        <v>1.1000000000000001</v>
      </c>
      <c r="G31" s="9">
        <f t="shared" si="1"/>
        <v>0.83330009970089725</v>
      </c>
      <c r="H31" s="4">
        <v>600</v>
      </c>
      <c r="I31" s="3">
        <v>1.1000000000000001</v>
      </c>
      <c r="J31" s="9">
        <f t="shared" si="2"/>
        <v>0.91749999999999998</v>
      </c>
      <c r="K31" s="4">
        <v>500</v>
      </c>
      <c r="L31" s="3">
        <v>1</v>
      </c>
      <c r="M31" s="9">
        <f t="shared" si="3"/>
        <v>0.05</v>
      </c>
      <c r="N31" s="4">
        <v>0.7</v>
      </c>
      <c r="O31" s="3">
        <v>1</v>
      </c>
      <c r="P31" s="9">
        <f t="shared" si="4"/>
        <v>0.7</v>
      </c>
      <c r="Q31" s="4">
        <v>5</v>
      </c>
      <c r="R31" s="3">
        <v>1.5</v>
      </c>
      <c r="S31" s="9">
        <f t="shared" si="5"/>
        <v>1.25</v>
      </c>
      <c r="T31" s="4">
        <v>1</v>
      </c>
      <c r="U31" s="3">
        <v>1</v>
      </c>
      <c r="V31" s="9">
        <f t="shared" si="6"/>
        <v>0.2</v>
      </c>
      <c r="W31" s="4">
        <v>0.5</v>
      </c>
      <c r="X31" s="3">
        <v>1</v>
      </c>
      <c r="Y31" s="9">
        <f t="shared" si="7"/>
        <v>0.5</v>
      </c>
      <c r="Z31" s="4">
        <v>1</v>
      </c>
      <c r="AA31" s="10">
        <f t="shared" si="8"/>
        <v>0.6126000124626122</v>
      </c>
      <c r="AB31" s="29"/>
    </row>
    <row r="32" spans="1:28" ht="16.5" thickTop="1" thickBot="1" x14ac:dyDescent="0.3">
      <c r="A32" s="15" t="s">
        <v>28</v>
      </c>
      <c r="B32" s="7">
        <v>0.3</v>
      </c>
      <c r="C32" s="3">
        <v>1.5</v>
      </c>
      <c r="D32" s="9">
        <f t="shared" si="0"/>
        <v>0.55000000000000004</v>
      </c>
      <c r="E32" s="4">
        <v>505</v>
      </c>
      <c r="F32" s="3">
        <v>1.1000000000000001</v>
      </c>
      <c r="G32" s="9">
        <f t="shared" si="1"/>
        <v>0.72308075772681957</v>
      </c>
      <c r="H32" s="4">
        <v>200</v>
      </c>
      <c r="I32" s="3">
        <v>1.1000000000000001</v>
      </c>
      <c r="J32" s="9">
        <f t="shared" si="2"/>
        <v>0.97250000000000003</v>
      </c>
      <c r="K32" s="4">
        <v>600</v>
      </c>
      <c r="L32" s="3">
        <v>1</v>
      </c>
      <c r="M32" s="9">
        <f t="shared" si="3"/>
        <v>0.06</v>
      </c>
      <c r="N32" s="4">
        <v>1</v>
      </c>
      <c r="O32" s="3">
        <v>1</v>
      </c>
      <c r="P32" s="9">
        <f t="shared" si="4"/>
        <v>1</v>
      </c>
      <c r="Q32" s="4">
        <v>5</v>
      </c>
      <c r="R32" s="3">
        <v>1.5</v>
      </c>
      <c r="S32" s="9">
        <f t="shared" si="5"/>
        <v>1.25</v>
      </c>
      <c r="T32" s="4">
        <v>1</v>
      </c>
      <c r="U32" s="3">
        <v>1</v>
      </c>
      <c r="V32" s="9">
        <f t="shared" si="6"/>
        <v>0.2</v>
      </c>
      <c r="W32" s="4">
        <v>0.3</v>
      </c>
      <c r="X32" s="3">
        <v>1</v>
      </c>
      <c r="Y32" s="9">
        <f t="shared" si="7"/>
        <v>0.3</v>
      </c>
      <c r="Z32" s="4">
        <v>1</v>
      </c>
      <c r="AA32" s="10">
        <f t="shared" si="8"/>
        <v>0.61944759471585242</v>
      </c>
      <c r="AB32" s="29"/>
    </row>
    <row r="33" spans="1:28" ht="16.5" thickTop="1" thickBot="1" x14ac:dyDescent="0.3">
      <c r="A33" s="15" t="s">
        <v>29</v>
      </c>
      <c r="B33" s="7">
        <v>0.3</v>
      </c>
      <c r="C33" s="3">
        <v>1.5</v>
      </c>
      <c r="D33" s="9">
        <f t="shared" si="0"/>
        <v>0.55000000000000004</v>
      </c>
      <c r="E33" s="4">
        <v>20</v>
      </c>
      <c r="F33" s="3">
        <v>1.1000000000000001</v>
      </c>
      <c r="G33" s="9">
        <f t="shared" si="1"/>
        <v>0.98903290129611166</v>
      </c>
      <c r="H33" s="4">
        <v>2500</v>
      </c>
      <c r="I33" s="3">
        <v>1.1000000000000001</v>
      </c>
      <c r="J33" s="9">
        <f t="shared" si="2"/>
        <v>0.65625</v>
      </c>
      <c r="K33" s="4">
        <v>500</v>
      </c>
      <c r="L33" s="3">
        <v>1</v>
      </c>
      <c r="M33" s="9">
        <f t="shared" si="3"/>
        <v>0.05</v>
      </c>
      <c r="N33" s="4">
        <v>0.13</v>
      </c>
      <c r="O33" s="3">
        <v>1</v>
      </c>
      <c r="P33" s="9">
        <f t="shared" si="4"/>
        <v>0.13</v>
      </c>
      <c r="Q33" s="4">
        <v>5</v>
      </c>
      <c r="R33" s="3">
        <v>1.5</v>
      </c>
      <c r="S33" s="9">
        <f t="shared" si="5"/>
        <v>1.25</v>
      </c>
      <c r="T33" s="4">
        <v>2</v>
      </c>
      <c r="U33" s="3">
        <v>1</v>
      </c>
      <c r="V33" s="9">
        <f t="shared" si="6"/>
        <v>0.4</v>
      </c>
      <c r="W33" s="4">
        <v>0.8</v>
      </c>
      <c r="X33" s="3">
        <v>1</v>
      </c>
      <c r="Y33" s="9">
        <f t="shared" si="7"/>
        <v>0.8</v>
      </c>
      <c r="Z33" s="4">
        <v>1.3</v>
      </c>
      <c r="AA33" s="10">
        <f t="shared" si="8"/>
        <v>0.76785847146061814</v>
      </c>
      <c r="AB33" s="29"/>
    </row>
    <row r="34" spans="1:28" ht="16.5" thickTop="1" thickBot="1" x14ac:dyDescent="0.3">
      <c r="A34" s="15" t="s">
        <v>30</v>
      </c>
      <c r="B34" s="7">
        <v>0.3</v>
      </c>
      <c r="C34" s="3">
        <v>1.5</v>
      </c>
      <c r="D34" s="9">
        <f t="shared" si="0"/>
        <v>0.55000000000000004</v>
      </c>
      <c r="E34" s="4">
        <v>1000</v>
      </c>
      <c r="F34" s="3">
        <v>1.1000000000000001</v>
      </c>
      <c r="G34" s="9">
        <f t="shared" si="1"/>
        <v>0.4516450648055832</v>
      </c>
      <c r="H34" s="4">
        <v>8000</v>
      </c>
      <c r="I34" s="3">
        <v>1.1000000000000001</v>
      </c>
      <c r="J34" s="9">
        <f t="shared" si="2"/>
        <v>0</v>
      </c>
      <c r="K34" s="4">
        <v>600</v>
      </c>
      <c r="L34" s="3">
        <v>1</v>
      </c>
      <c r="M34" s="9">
        <f t="shared" si="3"/>
        <v>0.06</v>
      </c>
      <c r="N34" s="4">
        <v>0.01</v>
      </c>
      <c r="O34" s="3">
        <v>1</v>
      </c>
      <c r="P34" s="9">
        <f t="shared" si="4"/>
        <v>0.01</v>
      </c>
      <c r="Q34" s="4">
        <v>2</v>
      </c>
      <c r="R34" s="3">
        <v>1.5</v>
      </c>
      <c r="S34" s="9">
        <f t="shared" si="5"/>
        <v>0.5</v>
      </c>
      <c r="T34" s="4">
        <v>2</v>
      </c>
      <c r="U34" s="3">
        <v>1</v>
      </c>
      <c r="V34" s="9">
        <f t="shared" si="6"/>
        <v>0.4</v>
      </c>
      <c r="W34" s="4">
        <v>0.11</v>
      </c>
      <c r="X34" s="3">
        <v>1</v>
      </c>
      <c r="Y34" s="9">
        <f t="shared" si="7"/>
        <v>0.11</v>
      </c>
      <c r="Z34" s="4">
        <v>1.1499999999999999</v>
      </c>
      <c r="AA34" s="10">
        <f t="shared" si="8"/>
        <v>0.28486147806580259</v>
      </c>
      <c r="AB34" s="29"/>
    </row>
    <row r="35" spans="1:28" ht="16.5" thickTop="1" thickBot="1" x14ac:dyDescent="0.3"/>
    <row r="36" spans="1:28" x14ac:dyDescent="0.25">
      <c r="A36" s="22" t="s">
        <v>50</v>
      </c>
      <c r="B36" s="23"/>
      <c r="C36" s="23"/>
      <c r="D36" s="23"/>
      <c r="E36" s="23"/>
      <c r="F36" s="23"/>
      <c r="G36" s="24"/>
    </row>
    <row r="37" spans="1:28" x14ac:dyDescent="0.25">
      <c r="A37" s="25" t="s">
        <v>49</v>
      </c>
      <c r="B37" s="26"/>
      <c r="C37" s="26"/>
      <c r="D37" s="26"/>
      <c r="E37" s="26"/>
      <c r="F37" s="26"/>
      <c r="G37" s="16"/>
      <c r="I37" s="12"/>
      <c r="J37" s="13"/>
      <c r="K37" s="12"/>
      <c r="L37" s="12"/>
      <c r="M37" s="13"/>
      <c r="N37" s="12"/>
      <c r="O37" s="12"/>
      <c r="P37" s="13"/>
      <c r="Q37" s="12"/>
      <c r="R37" s="12"/>
      <c r="S37" s="13"/>
      <c r="T37" s="12"/>
      <c r="U37" s="12"/>
      <c r="V37" s="13"/>
      <c r="W37" s="12"/>
      <c r="X37" s="12"/>
      <c r="Y37" s="13"/>
      <c r="Z37" s="12"/>
      <c r="AA37" s="12"/>
      <c r="AB37" s="12"/>
    </row>
    <row r="38" spans="1:28" x14ac:dyDescent="0.25">
      <c r="A38" s="27" t="s">
        <v>51</v>
      </c>
      <c r="B38" s="28"/>
      <c r="C38" s="28"/>
      <c r="D38" s="28"/>
      <c r="E38" s="28"/>
      <c r="F38" s="28"/>
      <c r="G38" s="17"/>
      <c r="I38" s="12"/>
      <c r="J38" s="14"/>
      <c r="K38" s="12"/>
      <c r="L38" s="12"/>
      <c r="M38" s="14"/>
      <c r="N38" s="12"/>
      <c r="O38" s="12"/>
      <c r="P38" s="14"/>
      <c r="Q38" s="12"/>
      <c r="R38" s="12"/>
      <c r="S38" s="14"/>
      <c r="T38" s="12"/>
      <c r="U38" s="12"/>
      <c r="V38" s="14"/>
      <c r="W38" s="12"/>
      <c r="X38" s="12"/>
      <c r="Y38" s="14"/>
      <c r="Z38" s="12"/>
      <c r="AA38" s="12"/>
      <c r="AB38" s="12"/>
    </row>
    <row r="39" spans="1:28" ht="15.75" thickBot="1" x14ac:dyDescent="0.3">
      <c r="A39" s="19" t="s">
        <v>52</v>
      </c>
      <c r="B39" s="20"/>
      <c r="C39" s="20"/>
      <c r="D39" s="20"/>
      <c r="E39" s="20"/>
      <c r="F39" s="20"/>
      <c r="G39" s="21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x14ac:dyDescent="0.25"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x14ac:dyDescent="0.25">
      <c r="A41" s="30" t="s">
        <v>53</v>
      </c>
    </row>
  </sheetData>
  <mergeCells count="12">
    <mergeCell ref="T3:V3"/>
    <mergeCell ref="W3:Y3"/>
    <mergeCell ref="A39:G39"/>
    <mergeCell ref="A36:G36"/>
    <mergeCell ref="A37:F37"/>
    <mergeCell ref="A38:F38"/>
    <mergeCell ref="B3:D3"/>
    <mergeCell ref="E3:G3"/>
    <mergeCell ref="H3:J3"/>
    <mergeCell ref="K3:M3"/>
    <mergeCell ref="N3:P3"/>
    <mergeCell ref="Q3:S3"/>
  </mergeCells>
  <phoneticPr fontId="7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F524150457854FB5FEABF41480ABA4" ma:contentTypeVersion="14" ma:contentTypeDescription="Create a new document." ma:contentTypeScope="" ma:versionID="29db9d7e354396795ed0cd9aa5edc530">
  <xsd:schema xmlns:xsd="http://www.w3.org/2001/XMLSchema" xmlns:xs="http://www.w3.org/2001/XMLSchema" xmlns:p="http://schemas.microsoft.com/office/2006/metadata/properties" xmlns:ns2="3e385f9c-5bcd-4e5e-8f2f-a447d2d87203" xmlns:ns3="10471c80-62fe-4dab-b4df-f6690ceded2e" targetNamespace="http://schemas.microsoft.com/office/2006/metadata/properties" ma:root="true" ma:fieldsID="19f96a11aaf5fa149f162d961c76be80" ns2:_="" ns3:_="">
    <xsd:import namespace="3e385f9c-5bcd-4e5e-8f2f-a447d2d87203"/>
    <xsd:import namespace="10471c80-62fe-4dab-b4df-f6690ceded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385f9c-5bcd-4e5e-8f2f-a447d2d87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Parakstīšanas statuss" ma:internalName="Parakst_x012b__x0161_anas_x0020_status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471c80-62fe-4dab-b4df-f6690ceded2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e385f9c-5bcd-4e5e-8f2f-a447d2d87203" xsi:nil="true"/>
  </documentManagement>
</p:properties>
</file>

<file path=customXml/itemProps1.xml><?xml version="1.0" encoding="utf-8"?>
<ds:datastoreItem xmlns:ds="http://schemas.openxmlformats.org/officeDocument/2006/customXml" ds:itemID="{84703635-F816-4633-8174-1C37C200AB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08E6FF-8C70-4654-BF68-87FFCC61C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385f9c-5bcd-4e5e-8f2f-a447d2d87203"/>
    <ds:schemaRef ds:uri="10471c80-62fe-4dab-b4df-f6690ceded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FA6AE0-EF9E-4AC5-8DED-E8099D6B10DC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10471c80-62fe-4dab-b4df-f6690ceded2e"/>
    <ds:schemaRef ds:uri="3e385f9c-5bcd-4e5e-8f2f-a447d2d8720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Aprēķina matrica_VARAM metodika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Vibane</dc:creator>
  <cp:lastModifiedBy>Kristīne Vībane</cp:lastModifiedBy>
  <dcterms:created xsi:type="dcterms:W3CDTF">2015-06-05T18:19:34Z</dcterms:created>
  <dcterms:modified xsi:type="dcterms:W3CDTF">2020-12-28T11:11:50Z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0x0101009BF524150457854FB5FEABF41480ABA4</vt:lpwstr>
  </property>
</Properties>
</file>